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<sst xmlns="http://schemas.openxmlformats.org/spreadsheetml/2006/main" count="67" uniqueCount="67">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</sst>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3.05</v>
      </c>
      <c r="C3" t="s" s="5">
        <v>3</v>
      </c>
      <c r="D3"/>
      <c r="E3"/>
      <c r="F3"/>
    </row>
    <row r="4">
      <c r="A4" t="s">
        <v>4</v>
      </c>
      <c r="B4" s="6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19.736842</v>
      </c>
      <c r="E7" s="6">
        <f>D7*$B$2</f>
        <v>19.736842</v>
      </c>
      <c r="F7" t="s">
        <v>15</v>
      </c>
      <c r="G7" s="9">
        <f>E7*0.2700000014</f>
        <v>5.328947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18</v>
      </c>
      <c r="G8" s="9">
        <f>E8*0.5999</f>
        <v>0.5999</v>
      </c>
    </row>
    <row r="9">
      <c r="A9" t="s">
        <v>19</v>
      </c>
      <c r="B9" t="s">
        <v>20</v>
      </c>
      <c r="C9" t="s">
        <v>21</v>
      </c>
      <c r="D9" s="4">
        <v>1.3</v>
      </c>
      <c r="E9" s="6">
        <f>D9*$B$2</f>
        <v>1.3</v>
      </c>
      <c r="F9" t="s">
        <v>3</v>
      </c>
      <c r="G9" s="9">
        <f>E9*0.82</f>
        <v>1.066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>
        <v>36</v>
      </c>
      <c r="F4"/>
    </row>
    <row r="5">
      <c r="A5" t="s">
        <v>29</v>
      </c>
      <c r="B5">
        <v>4</v>
      </c>
      <c r="C5" t="s">
        <v>37</v>
      </c>
      <c r="D5" t="s" s="12">
        <v>38</v>
      </c>
      <c r="E5" t="s" s="12">
        <v>39</v>
      </c>
      <c r="F5"/>
    </row>
    <row r="6">
      <c r="A6" t="s">
        <v>40</v>
      </c>
      <c r="B6">
        <v>1</v>
      </c>
      <c r="C6" t="s">
        <v>30</v>
      </c>
      <c r="D6" t="s" s="12">
        <v>41</v>
      </c>
      <c r="E6" t="s" s="12"/>
      <c r="F6"/>
    </row>
    <row r="7">
      <c r="A7" t="s">
        <v>40</v>
      </c>
      <c r="B7">
        <v>2</v>
      </c>
      <c r="C7" t="s">
        <v>32</v>
      </c>
      <c r="D7" t="s" s="12">
        <v>42</v>
      </c>
      <c r="E7" t="s" s="12"/>
      <c r="F7"/>
    </row>
    <row r="8">
      <c r="A8" t="s">
        <v>40</v>
      </c>
      <c r="B8">
        <v>3</v>
      </c>
      <c r="C8" t="s">
        <v>43</v>
      </c>
      <c r="D8" t="s" s="12">
        <v>44</v>
      </c>
      <c r="E8" t="s" s="12"/>
      <c r="F8"/>
    </row>
    <row r="9">
      <c r="A9" t="s">
        <v>40</v>
      </c>
      <c r="B9">
        <v>4</v>
      </c>
      <c r="C9" t="s">
        <v>45</v>
      </c>
      <c r="D9" t="s" s="12">
        <v>46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29</v>
      </c>
      <c r="C2" t="s">
        <v>51</v>
      </c>
      <c r="D2" s="6">
        <f>'Besoins'!$B$2*3.05</f>
        <v>3.05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53</v>
      </c>
    </row>
    <row r="4">
      <c r="A4">
        <v>2</v>
      </c>
      <c r="B4" t="s">
        <v>54</v>
      </c>
      <c r="C4" t="s">
        <v>55</v>
      </c>
      <c r="D4" s="6">
        <f>'Besoins'!$B$2*1</f>
        <v>1</v>
      </c>
      <c r="E4" t="s">
        <v>18</v>
      </c>
    </row>
    <row r="5">
      <c r="A5">
        <v>1</v>
      </c>
      <c r="B5" t="s">
        <v>56</v>
      </c>
      <c r="C5" t="s">
        <v>57</v>
      </c>
      <c r="D5" s="6">
        <f>'Besoins'!$B$2*0.75</f>
        <v>0.75</v>
      </c>
      <c r="E5" t="s">
        <v>18</v>
      </c>
    </row>
    <row r="6">
      <c r="A6">
        <v>1</v>
      </c>
      <c r="B6" t="s">
        <v>58</v>
      </c>
      <c r="C6" t="s">
        <v>55</v>
      </c>
      <c r="D6" s="6">
        <f>'Besoins'!$B$2*1.3</f>
        <v>1.3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"[BOUILLIR] "&amp;Procedure!D2</f>
        <v>[BOUILLIR] Bouillir le lait (Crème Anglaise cadre C85.CRAN.GEN)</v>
      </c>
      <c r="C5"/>
      <c r="D5"/>
    </row>
    <row r="6">
      <c r="A6" t="s" s="15">
        <v>62</v>
      </c>
      <c r="B6" t="str" s="12">
        <f>"[BLANCHIR] "&amp;Procedure!D3</f>
        <v>[BLANCHIR] Blanchir 750ml de jaunes avec 1300gr de sucre semoule</v>
      </c>
      <c r="C6"/>
      <c r="D6"/>
    </row>
    <row r="7">
      <c r="A7" t="s" s="15">
        <v>63</v>
      </c>
      <c r="B7" t="str" s="12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6">
        <f>"ℹ "&amp;Procedure!E4</f>
        <v>ℹ</v>
      </c>
      <c r="C8"/>
      <c r="D8"/>
    </row>
    <row r="9">
      <c r="A9" t="s" s="15">
        <v>64</v>
      </c>
      <c r="B9" t="str" s="12">
        <f>"[REFROIDIR] "&amp;Procedure!D5</f>
        <v>[REFROIDIR] Refroidir et réserver au froid — préparation de la veille</v>
      </c>
      <c r="C9"/>
      <c r="D9"/>
    </row>
    <row r="10">
      <c r="A10"/>
      <c r="B10" t="str" s="16">
        <f>"ℹ "&amp;Procedure!E5</f>
        <v>ℹ</v>
      </c>
      <c r="C10"/>
      <c r="D10"/>
    </row>
    <row r="11">
      <c r="A11"/>
      <c r="B11"/>
      <c r="C11"/>
      <c r="D11"/>
    </row>
    <row r="12">
      <c r="A12" t="s" s="14">
        <v>65</v>
      </c>
      <c r="B12"/>
      <c r="C12"/>
      <c r="D12"/>
    </row>
    <row r="13">
      <c r="A13" t="s" s="15">
        <v>61</v>
      </c>
      <c r="B13" t="str" s="12">
        <f>"[BOUILLIR] "&amp;Procedure!D6</f>
        <v>[BOUILLIR] Bouillir le lait avec le sucre (1ère masse)</v>
      </c>
      <c r="C13"/>
      <c r="D13"/>
    </row>
    <row r="14">
      <c r="A14" t="s" s="15">
        <v>62</v>
      </c>
      <c r="B14" t="str" s="12">
        <f>"[BLANCHIR] "&amp;Procedure!D7</f>
        <v>[BLANCHIR] Blanchir les jaunes avec le sucre (2ème masse) — dosage selon la colonne choisie dans dosage_ref</v>
      </c>
      <c r="C14"/>
      <c r="D14"/>
    </row>
    <row r="15">
      <c r="A15" t="s" s="15">
        <v>63</v>
      </c>
      <c r="B15" t="str" s="12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5">
        <v>64</v>
      </c>
      <c r="B16" t="str" s="12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7">
        <v>66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