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<sst xmlns="http://schemas.openxmlformats.org/spreadsheetml/2006/main" count="60" uniqueCount="60">
  <si>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</si>
  <si>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</si>
  <si>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</si>
  <si>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</si>
  <si>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</si>
  <si>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</si>
  <si>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</si>
  <si>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</si>
  <si>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</si>
  <si>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</si>
  <si>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</si>
  <si>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</si>
  <si>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</si>
  <si>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</si>
  <si>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</si>
  <si>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</si>
  <si>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</si>
  <si>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</si>
  <si>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</si>
  <si>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</si>
  <si>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</si>
  <si>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</si>
  <si>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</si>
  <si>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</si>
  <si>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</si>
  <si>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</si>
  <si>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</si>
  <si>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</si>
  <si>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</si>
  <si>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</si>
  <si>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</si>
  <si>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</si>
  <si>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Recette</t>
  </si>
  <si>
    <t>#</t>
  </si>
  <si>
    <t>Verbe</t>
  </si>
  <si>
    <t>Étape</t>
  </si>
  <si>
    <t>Précision technique</t>
  </si>
  <si>
    <t>Durée</t>
  </si>
  <si>
    <t>Fourrage Belle Époque</t>
  </si>
  <si>
    <t>CRÉMER</t>
  </si>
  <si>
    <t>2L de crème fraîche, 18 jaunes (360ml), 2 bâtons de vanille grattée</t>
  </si>
  <si>
    <t>4,4kg de couverture noire Callebaut 811, 200gr de glucose, 300gr de Trimoline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</si>
  <si>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</si>
  <si>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</si>
  <si>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</si>
  <si>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</si>
  <si>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</si>
  <si>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</si>
  <si>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</si>
  <si>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(ML) (conv.)</t>
  </si>
  <si>
    <t>conversion</t>
  </si>
  <si>
    <t xml:space="preserve">    ↳ Gousses de vanille Bourbon</t>
  </si>
  <si>
    <t xml:space="preserve">    ↳ Callebaut 811 (couverture noire 54,5% cacao)</t>
  </si>
  <si>
    <t xml:space="preserve">    ↳ Glucose DE40 sirop standard</t>
  </si>
  <si>
    <t xml:space="preserve">    ↳ Trimoline (sucre inverti pâtisserie)</t>
  </si>
  <si>
    <t>Fiche technique — Fourrage Belle Époque</t>
  </si>
  <si>
    <t>Fourrage Belle Époque  C85.FOUR.BELLEP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</si>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</sst>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7.26</v>
      </c>
      <c r="C3" t="s" s="5">
        <v>3</v>
      </c>
      <c r="D3"/>
      <c r="E3"/>
      <c r="F3"/>
    </row>
    <row r="4">
      <c r="A4" t="s">
        <v>4</v>
      </c>
      <c r="B4" s="6">
        <f>$B$2*B3</f>
        <v>7.26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E7*2.5335</f>
        <v>5.067</v>
      </c>
    </row>
    <row r="8">
      <c r="A8" t="s" s="8">
        <v>16</v>
      </c>
      <c r="B8" t="s">
        <v>17</v>
      </c>
      <c r="C8" t="s">
        <v>18</v>
      </c>
      <c r="D8" s="4">
        <v>9.473684</v>
      </c>
      <c r="E8" s="6">
        <f>D8*$B$2</f>
        <v>9.473684</v>
      </c>
      <c r="F8" t="s">
        <v>19</v>
      </c>
      <c r="G8" s="9">
        <f>E8*0.270000006</f>
        <v>2.557895</v>
      </c>
    </row>
    <row r="9">
      <c r="A9" t="s">
        <v>20</v>
      </c>
      <c r="B9" t="s">
        <v>21</v>
      </c>
      <c r="C9" t="s">
        <v>22</v>
      </c>
      <c r="D9" s="4">
        <v>4.4</v>
      </c>
      <c r="E9" s="6">
        <f>D9*$B$2</f>
        <v>4.4</v>
      </c>
      <c r="F9" t="s">
        <v>3</v>
      </c>
      <c r="G9" s="9">
        <f>E9*18</f>
        <v>79.2</v>
      </c>
    </row>
    <row r="10">
      <c r="A10" t="s">
        <v>23</v>
      </c>
      <c r="B10" t="s">
        <v>24</v>
      </c>
      <c r="C10" t="s">
        <v>25</v>
      </c>
      <c r="D10" s="4">
        <v>2</v>
      </c>
      <c r="E10" s="6">
        <f>D10*$B$2</f>
        <v>2</v>
      </c>
      <c r="F10" t="s">
        <v>3</v>
      </c>
      <c r="G10" s="9">
        <f>E10*320</f>
        <v>640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3</v>
      </c>
      <c r="G11" s="9">
        <f>E11*1.8</f>
        <v>0.36</v>
      </c>
    </row>
    <row r="12">
      <c r="A12" t="s">
        <v>29</v>
      </c>
      <c r="B12" t="s">
        <v>30</v>
      </c>
      <c r="C12" t="s">
        <v>28</v>
      </c>
      <c r="D12" s="4">
        <v>0.3</v>
      </c>
      <c r="E12" s="6">
        <f>D12*$B$2</f>
        <v>0.3</v>
      </c>
      <c r="F12" t="s">
        <v>3</v>
      </c>
      <c r="G12" s="9">
        <f>E12*2.4</f>
        <v>0.72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/>
      <c r="D3" t="s" s="12">
        <v>41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38</v>
      </c>
      <c r="C2" t="s">
        <v>46</v>
      </c>
      <c r="D2" s="6">
        <f>'Besoins'!$B$2*7.26</f>
        <v>7.26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'Besoins'!$B$2*2</f>
        <v>2</v>
      </c>
      <c r="E3" t="s">
        <v>3</v>
      </c>
    </row>
    <row r="4">
      <c r="A4">
        <v>1</v>
      </c>
      <c r="B4" t="s">
        <v>49</v>
      </c>
      <c r="C4" t="s">
        <v>50</v>
      </c>
      <c r="D4" s="6">
        <f>'Besoins'!$B$2*0.36</f>
        <v>0.36</v>
      </c>
      <c r="E4" t="s">
        <v>15</v>
      </c>
    </row>
    <row r="5">
      <c r="A5">
        <v>1</v>
      </c>
      <c r="B5" t="s">
        <v>51</v>
      </c>
      <c r="C5" t="s">
        <v>48</v>
      </c>
      <c r="D5" s="6">
        <f>'Besoins'!$B$2*2</f>
        <v>2</v>
      </c>
      <c r="E5" t="s">
        <v>19</v>
      </c>
    </row>
    <row r="6">
      <c r="A6">
        <v>1</v>
      </c>
      <c r="B6" t="s">
        <v>52</v>
      </c>
      <c r="C6" t="s">
        <v>48</v>
      </c>
      <c r="D6" s="6">
        <f>'Besoins'!$B$2*4.4</f>
        <v>4.4</v>
      </c>
      <c r="E6" t="s">
        <v>3</v>
      </c>
    </row>
    <row r="7">
      <c r="A7">
        <v>1</v>
      </c>
      <c r="B7" t="s">
        <v>53</v>
      </c>
      <c r="C7" t="s">
        <v>48</v>
      </c>
      <c r="D7" s="6">
        <f>'Besoins'!$B$2*0.2</f>
        <v>0.2</v>
      </c>
      <c r="E7" t="s">
        <v>3</v>
      </c>
    </row>
    <row r="8">
      <c r="A8">
        <v>1</v>
      </c>
      <c r="B8" t="s">
        <v>54</v>
      </c>
      <c r="C8" t="s">
        <v>48</v>
      </c>
      <c r="D8" s="6">
        <f>'Besoins'!$B$2*0.3</f>
        <v>0.3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"C85.FOUR.BELLEP · PAT.CONFI.PRALINES · référence : "&amp;Besoins!B3&amp;" "&amp;Besoins!C3&amp;" · multiplicateur réglable sur la feuille ""Besoins"""</f>
        <v>C85.FOUR.BELLEP · PAT.CONFI.PRALINES · référence : 7,26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"[CRÉMER] "&amp;Procedure!D2</f>
        <v>[CRÉMER] 2L de crème fraîche, 18 jaunes (360ml), 2 bâtons de vanille grattée</v>
      </c>
      <c r="C5"/>
      <c r="D5"/>
    </row>
    <row r="6">
      <c r="A6" t="s" s="15">
        <v>58</v>
      </c>
      <c r="B6" t="str" s="12">
        <f>Procedure!D3</f>
        <v>4,4kg de couverture noire Callebaut 811, 200gr de glucose, 300gr de Trimoline</v>
      </c>
      <c r="C6"/>
      <c r="D6"/>
    </row>
    <row r="7">
      <c r="A7"/>
      <c r="B7"/>
      <c r="C7"/>
      <c r="D7"/>
    </row>
    <row r="8">
      <c r="A8" t="s" s="16">
        <v>59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