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<sst xmlns="http://schemas.openxmlformats.org/spreadsheetml/2006/main" count="101" uniqueCount="101">
  <si>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</si>
  <si>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</si>
  <si>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</si>
  <si>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</si>
  <si>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</si>
  <si>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</si>
  <si>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</si>
  <si>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</si>
  <si>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</si>
  <si>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</si>
  <si>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</si>
  <si>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</si>
  <si>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</si>
  <si>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</si>
  <si>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</si>
  <si>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</si>
  <si>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</si>
  <si>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</si>
  <si>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</si>
  <si>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</si>
  <si>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</si>
  <si>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</si>
  <si>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</si>
  <si>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</si>
  <si>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</si>
  <si>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</si>
  <si>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</si>
  <si>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</si>
  <si>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</si>
  <si>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</si>
  <si>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</si>
  <si>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</si>
  <si>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</si>
  <si>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</si>
  <si>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</si>
  <si>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</si>
  <si>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</si>
  <si>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</si>
  <si>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</si>
  <si>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</si>
  <si>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</si>
  <si>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</si>
  <si>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</si>
  <si>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</si>
  <si>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</si>
  <si>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</si>
  <si>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</si>
  <si>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</si>
  <si>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</si>
  <si>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</si>
  <si>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CHARLOTTE CÉCILE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</si>
  <si>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</si>
  <si>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</si>
  <si>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</si>
  <si>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</si>
  <si>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</si>
  <si>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</si>
  <si>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MOUSSE AU CHOCOLAT (B)</t>
  </si>
  <si>
    <t>SAUCE CHOCOLAT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</si>
  <si>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</si>
  <si>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</si>
  <si>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</si>
  <si>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</si>
  <si>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</si>
  <si>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 (BANDE DE 9CM * 59 CM)</t>
  </si>
  <si>
    <t xml:space="preserve">        ↳ BISCUIT CUILLÈRE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</si>
  <si>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</si>
  <si>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</si>
  <si>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</si>
  <si>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</si>
  <si>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</si>
  <si>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</si>
  <si>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</si>
  <si>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</si>
  <si>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</si>
  <si>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 (conv.)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</si>
  <si>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</si>
  <si>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</si>
  <si>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</si>
  <si>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</si>
  <si>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 (conv.)</t>
  </si>
  <si>
    <t xml:space="preserve">        ↳ CREME FRAOECHE</t>
  </si>
  <si>
    <t xml:space="preserve">    ↳ MOUSSE AU CHOCOLAT (B)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</si>
  <si>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</si>
  <si>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</si>
  <si>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</si>
  <si>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    ↳ SUCRE (S2)</t>
  </si>
  <si>
    <t xml:space="preserve">    ↳ SAUCE CHOCOLAT</t>
  </si>
  <si>
    <t xml:space="preserve">        ↳ EAU</t>
  </si>
  <si>
    <t xml:space="preserve">    ↳ CHOCOLAT EN COPEAUX</t>
  </si>
  <si>
    <t>Fiche technique — CHARLOTTE CÉCILE</t>
  </si>
  <si>
    <t>CHARLOTTE CÉCILE  00000926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</si>
  <si>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</si>
  <si>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</si>
  <si>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</si>
  <si>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</si>
  <si>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</si>
  <si>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</si>
  <si>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MOUSSE AU CHOCOLAT (B)  00000328</t>
  </si>
  <si>
    <t>↳ SAUCE CHOCOLAT  00000128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</si>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</sst>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0.735</v>
      </c>
      <c r="E7" s="6">
        <f>D7*$B$2</f>
        <v>0.735</v>
      </c>
      <c r="F7" t="s">
        <v>15</v>
      </c>
      <c r="G7" s="9">
        <f>E7*3.1247</f>
        <v>2.296655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E8*3.9477</f>
        <v>0.236862</v>
      </c>
    </row>
    <row r="9">
      <c r="A9" t="s" s="8">
        <v>18</v>
      </c>
      <c r="B9" t="s">
        <v>19</v>
      </c>
      <c r="C9" t="s">
        <v>20</v>
      </c>
      <c r="D9" s="4">
        <v>0.09</v>
      </c>
      <c r="E9" s="6">
        <f>D9*$B$2</f>
        <v>0.09</v>
      </c>
      <c r="F9" t="s">
        <v>15</v>
      </c>
      <c r="G9" s="9">
        <f>E9*3.3465666667</f>
        <v>0.301191</v>
      </c>
    </row>
    <row r="10">
      <c r="A10" t="s" s="8">
        <v>21</v>
      </c>
      <c r="B10" t="s">
        <v>22</v>
      </c>
      <c r="C10" t="s">
        <v>20</v>
      </c>
      <c r="D10" s="4">
        <v>0.375</v>
      </c>
      <c r="E10" s="6">
        <f>D10*$B$2</f>
        <v>0.375</v>
      </c>
      <c r="F10" t="s">
        <v>15</v>
      </c>
      <c r="G10" s="9">
        <f>E10*0.022064</f>
        <v>0.008274</v>
      </c>
    </row>
    <row r="11">
      <c r="A11" t="s" s="8">
        <v>23</v>
      </c>
      <c r="B11" t="s">
        <v>24</v>
      </c>
      <c r="C11" t="s">
        <v>20</v>
      </c>
      <c r="D11" s="4">
        <v>10</v>
      </c>
      <c r="E11" s="6">
        <f>D11*$B$2</f>
        <v>10</v>
      </c>
      <c r="F11" t="s">
        <v>15</v>
      </c>
      <c r="G11" s="9">
        <f>E11*16.0945</f>
        <v>160.945</v>
      </c>
    </row>
    <row r="12">
      <c r="A12" t="s" s="8">
        <v>25</v>
      </c>
      <c r="B12" t="s">
        <v>26</v>
      </c>
      <c r="C12" t="s">
        <v>27</v>
      </c>
      <c r="D12" s="4">
        <v>2.125</v>
      </c>
      <c r="E12" s="6">
        <f>D12*$B$2</f>
        <v>2.125</v>
      </c>
      <c r="F12" t="s">
        <v>28</v>
      </c>
      <c r="G12" s="9">
        <f>E12*2.5335</f>
        <v>5.383688</v>
      </c>
    </row>
    <row r="13">
      <c r="A13" t="s" s="8">
        <v>29</v>
      </c>
      <c r="B13" t="s">
        <v>30</v>
      </c>
      <c r="C13" t="s">
        <v>31</v>
      </c>
      <c r="D13" s="4">
        <v>29</v>
      </c>
      <c r="E13" s="6">
        <f>D13*$B$2</f>
        <v>29</v>
      </c>
      <c r="F13" t="s">
        <v>3</v>
      </c>
      <c r="G13" s="9">
        <f>E13*0.27</f>
        <v>7.83</v>
      </c>
    </row>
    <row r="14">
      <c r="A14" t="s" s="8">
        <v>32</v>
      </c>
      <c r="B14" t="s">
        <v>33</v>
      </c>
      <c r="C14" t="s">
        <v>34</v>
      </c>
      <c r="D14" s="4">
        <v>0.15</v>
      </c>
      <c r="E14" s="6">
        <f>D14*$B$2</f>
        <v>0.15</v>
      </c>
      <c r="F14" t="s">
        <v>28</v>
      </c>
      <c r="G14" s="9">
        <f>E14*0.003</f>
        <v>0.00045</v>
      </c>
    </row>
    <row r="15">
      <c r="A15" t="s" s="8">
        <v>35</v>
      </c>
      <c r="B15" t="s">
        <v>36</v>
      </c>
      <c r="C15" t="s">
        <v>31</v>
      </c>
      <c r="D15" s="4">
        <v>1</v>
      </c>
      <c r="E15" s="6">
        <f>D15*$B$2</f>
        <v>1</v>
      </c>
      <c r="F15" t="s">
        <v>28</v>
      </c>
      <c r="G15" s="9">
        <f>E15*0.5999</f>
        <v>0.5999</v>
      </c>
    </row>
    <row r="16">
      <c r="A16" t="s" s="8">
        <v>37</v>
      </c>
      <c r="B16" t="s">
        <v>38</v>
      </c>
      <c r="C16" t="s">
        <v>39</v>
      </c>
      <c r="D16" s="4">
        <v>1.5</v>
      </c>
      <c r="E16" s="6">
        <f>D16*$B$2</f>
        <v>1.5</v>
      </c>
      <c r="F16" t="s">
        <v>3</v>
      </c>
      <c r="G16" s="9">
        <f>E16*0.0632128</f>
        <v>0.094819</v>
      </c>
    </row>
    <row r="17">
      <c r="A17" t="s" s="8">
        <v>40</v>
      </c>
      <c r="B17" t="s">
        <v>41</v>
      </c>
      <c r="C17" t="s">
        <v>42</v>
      </c>
      <c r="D17" s="4">
        <v>0.76</v>
      </c>
      <c r="E17" s="6">
        <f>D17*$B$2</f>
        <v>0.76</v>
      </c>
      <c r="F17" t="s">
        <v>15</v>
      </c>
      <c r="G17" s="9">
        <f>E17*0.95</f>
        <v>0.722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58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50</v>
      </c>
      <c r="C2" t="s">
        <v>63</v>
      </c>
      <c r="D2" s="6">
        <f>'Besoins'!$B$2*6</f>
        <v>6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'Besoins'!$B$2*3</f>
        <v>3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'Besoins'!$B$2*0.63</f>
        <v>0.63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'Besoins'!$B$2*6</f>
        <v>6</v>
      </c>
      <c r="E5" t="s">
        <v>3</v>
      </c>
    </row>
    <row r="6">
      <c r="A6">
        <v>3</v>
      </c>
      <c r="B6" t="s">
        <v>68</v>
      </c>
      <c r="C6" t="s">
        <v>69</v>
      </c>
      <c r="D6" s="6">
        <f>'Besoins'!$B$2*0.15</f>
        <v>0.15</v>
      </c>
      <c r="E6" t="s">
        <v>15</v>
      </c>
    </row>
    <row r="7">
      <c r="A7">
        <v>3</v>
      </c>
      <c r="B7" t="s">
        <v>70</v>
      </c>
      <c r="C7" t="s">
        <v>67</v>
      </c>
      <c r="D7" s="6">
        <f>'Besoins'!$B$2*6</f>
        <v>6</v>
      </c>
      <c r="E7" t="s">
        <v>3</v>
      </c>
    </row>
    <row r="8">
      <c r="A8">
        <v>3</v>
      </c>
      <c r="B8" t="s">
        <v>71</v>
      </c>
      <c r="C8" t="s">
        <v>69</v>
      </c>
      <c r="D8" s="6">
        <f>'Besoins'!$B$2*0.15</f>
        <v>0.15</v>
      </c>
      <c r="E8" t="s">
        <v>15</v>
      </c>
    </row>
    <row r="9">
      <c r="A9">
        <v>2</v>
      </c>
      <c r="B9" t="s">
        <v>72</v>
      </c>
      <c r="C9" t="s">
        <v>69</v>
      </c>
      <c r="D9" s="6">
        <f>'Besoins'!$B$2*1</f>
        <v>1</v>
      </c>
      <c r="E9" t="s">
        <v>3</v>
      </c>
    </row>
    <row r="10">
      <c r="A10">
        <v>1</v>
      </c>
      <c r="B10" t="s">
        <v>73</v>
      </c>
      <c r="C10" t="s">
        <v>63</v>
      </c>
      <c r="D10" s="6">
        <f>'Besoins'!$B$2*3</f>
        <v>3</v>
      </c>
      <c r="E10" t="s">
        <v>3</v>
      </c>
    </row>
    <row r="11">
      <c r="A11">
        <v>2</v>
      </c>
      <c r="B11" t="s">
        <v>72</v>
      </c>
      <c r="C11" t="s">
        <v>69</v>
      </c>
      <c r="D11" s="6">
        <f>'Besoins'!$B$2*0.5</f>
        <v>0.5</v>
      </c>
      <c r="E11" t="s">
        <v>3</v>
      </c>
    </row>
    <row r="12">
      <c r="A12">
        <v>2</v>
      </c>
      <c r="B12" t="s">
        <v>74</v>
      </c>
      <c r="C12" t="s">
        <v>63</v>
      </c>
      <c r="D12" s="6">
        <f>'Besoins'!$B$2*1.035</f>
        <v>1.035</v>
      </c>
      <c r="E12" t="s">
        <v>15</v>
      </c>
    </row>
    <row r="13">
      <c r="A13">
        <v>3</v>
      </c>
      <c r="B13" t="s">
        <v>75</v>
      </c>
      <c r="C13" t="s">
        <v>67</v>
      </c>
      <c r="D13" s="6">
        <f>'Besoins'!$B$2*9</f>
        <v>9</v>
      </c>
      <c r="E13" t="s">
        <v>3</v>
      </c>
    </row>
    <row r="14">
      <c r="A14">
        <v>3</v>
      </c>
      <c r="B14" t="s">
        <v>68</v>
      </c>
      <c r="C14" t="s">
        <v>69</v>
      </c>
      <c r="D14" s="6">
        <f>'Besoins'!$B$2*0.225</f>
        <v>0.225</v>
      </c>
      <c r="E14" t="s">
        <v>15</v>
      </c>
    </row>
    <row r="15">
      <c r="A15">
        <v>3</v>
      </c>
      <c r="B15" t="s">
        <v>71</v>
      </c>
      <c r="C15" t="s">
        <v>69</v>
      </c>
      <c r="D15" s="6">
        <f>'Besoins'!$B$2*0.225</f>
        <v>0.225</v>
      </c>
      <c r="E15" t="s">
        <v>15</v>
      </c>
    </row>
    <row r="16">
      <c r="A16">
        <v>3</v>
      </c>
      <c r="B16" t="s">
        <v>76</v>
      </c>
      <c r="C16" t="s">
        <v>69</v>
      </c>
      <c r="D16" s="6">
        <f>'Besoins'!$B$2*0.09</f>
        <v>0.09</v>
      </c>
      <c r="E16" t="s">
        <v>15</v>
      </c>
    </row>
    <row r="17">
      <c r="A17">
        <v>1</v>
      </c>
      <c r="B17" t="s">
        <v>77</v>
      </c>
      <c r="C17" t="s">
        <v>63</v>
      </c>
      <c r="D17" s="6">
        <f>'Besoins'!$B$2*2.8</f>
        <v>2.8</v>
      </c>
      <c r="E17" t="s">
        <v>15</v>
      </c>
    </row>
    <row r="18">
      <c r="A18">
        <v>2</v>
      </c>
      <c r="B18" t="s">
        <v>78</v>
      </c>
      <c r="C18" t="s">
        <v>63</v>
      </c>
      <c r="D18" s="6">
        <f>'Besoins'!$B$2*1.2</f>
        <v>1.2</v>
      </c>
      <c r="E18" t="s">
        <v>28</v>
      </c>
    </row>
    <row r="19">
      <c r="A19">
        <v>3</v>
      </c>
      <c r="B19" t="s">
        <v>79</v>
      </c>
      <c r="C19" t="s">
        <v>69</v>
      </c>
      <c r="D19" s="6">
        <f>'Besoins'!$B$2*1</f>
        <v>1</v>
      </c>
      <c r="E19" t="s">
        <v>28</v>
      </c>
    </row>
    <row r="20">
      <c r="A20">
        <v>3</v>
      </c>
      <c r="B20" t="s">
        <v>68</v>
      </c>
      <c r="C20" t="s">
        <v>69</v>
      </c>
      <c r="D20" s="6">
        <f>'Besoins'!$B$2*0.25</f>
        <v>0.25</v>
      </c>
      <c r="E20" t="s">
        <v>15</v>
      </c>
    </row>
    <row r="21">
      <c r="A21">
        <v>3</v>
      </c>
      <c r="B21" t="s">
        <v>70</v>
      </c>
      <c r="C21" t="s">
        <v>67</v>
      </c>
      <c r="D21" s="6">
        <f>'Besoins'!$B$2*10</f>
        <v>10</v>
      </c>
      <c r="E21" t="s">
        <v>3</v>
      </c>
    </row>
    <row r="22">
      <c r="A22">
        <v>2</v>
      </c>
      <c r="B22" t="s">
        <v>80</v>
      </c>
      <c r="C22" t="s">
        <v>67</v>
      </c>
      <c r="D22" s="6">
        <f>'Besoins'!$B$2*10</f>
        <v>10</v>
      </c>
      <c r="E22" t="s">
        <v>3</v>
      </c>
    </row>
    <row r="23">
      <c r="A23">
        <v>2</v>
      </c>
      <c r="B23" t="s">
        <v>81</v>
      </c>
      <c r="C23" t="s">
        <v>69</v>
      </c>
      <c r="D23" s="6">
        <f>'Besoins'!$B$2*1</f>
        <v>1</v>
      </c>
      <c r="E23" t="s">
        <v>28</v>
      </c>
    </row>
    <row r="24">
      <c r="A24">
        <v>1</v>
      </c>
      <c r="B24" t="s">
        <v>82</v>
      </c>
      <c r="C24" t="s">
        <v>63</v>
      </c>
      <c r="D24" s="6">
        <f>'Besoins'!$B$2*2.34</f>
        <v>2.34</v>
      </c>
      <c r="E24" t="s">
        <v>15</v>
      </c>
    </row>
    <row r="25">
      <c r="A25">
        <v>2</v>
      </c>
      <c r="B25" t="s">
        <v>81</v>
      </c>
      <c r="C25" t="s">
        <v>69</v>
      </c>
      <c r="D25" s="6">
        <f>'Besoins'!$B$2*1.125</f>
        <v>1.125</v>
      </c>
      <c r="E25" t="s">
        <v>28</v>
      </c>
    </row>
    <row r="26">
      <c r="A26">
        <v>2</v>
      </c>
      <c r="B26" t="s">
        <v>83</v>
      </c>
      <c r="C26" t="s">
        <v>67</v>
      </c>
      <c r="D26" s="6">
        <f>'Besoins'!$B$2*9</f>
        <v>9</v>
      </c>
      <c r="E26" t="s">
        <v>3</v>
      </c>
    </row>
    <row r="27">
      <c r="A27">
        <v>2</v>
      </c>
      <c r="B27" t="s">
        <v>84</v>
      </c>
      <c r="C27" t="s">
        <v>69</v>
      </c>
      <c r="D27" s="6">
        <f>'Besoins'!$B$2*0.585</f>
        <v>0.585</v>
      </c>
      <c r="E27" t="s">
        <v>15</v>
      </c>
    </row>
    <row r="28">
      <c r="A28">
        <v>2</v>
      </c>
      <c r="B28" t="s">
        <v>85</v>
      </c>
      <c r="C28" t="s">
        <v>67</v>
      </c>
      <c r="D28" s="6">
        <f>'Besoins'!$B$2*9</f>
        <v>9</v>
      </c>
      <c r="E28" t="s">
        <v>3</v>
      </c>
    </row>
    <row r="29">
      <c r="A29">
        <v>2</v>
      </c>
      <c r="B29" t="s">
        <v>86</v>
      </c>
      <c r="C29" t="s">
        <v>69</v>
      </c>
      <c r="D29" s="6">
        <f>'Besoins'!$B$2*0.135</f>
        <v>0.135</v>
      </c>
      <c r="E29" t="s">
        <v>15</v>
      </c>
    </row>
    <row r="30">
      <c r="A30">
        <v>1</v>
      </c>
      <c r="B30" t="s">
        <v>87</v>
      </c>
      <c r="C30" t="s">
        <v>63</v>
      </c>
      <c r="D30" s="6">
        <f>'Besoins'!$B$2*0.3</f>
        <v>0.3</v>
      </c>
      <c r="E30" t="s">
        <v>15</v>
      </c>
    </row>
    <row r="31">
      <c r="A31">
        <v>2</v>
      </c>
      <c r="B31" t="s">
        <v>84</v>
      </c>
      <c r="C31" t="s">
        <v>69</v>
      </c>
      <c r="D31" s="6">
        <f>'Besoins'!$B$2*0.15</f>
        <v>0.15</v>
      </c>
      <c r="E31" t="s">
        <v>15</v>
      </c>
    </row>
    <row r="32">
      <c r="A32">
        <v>2</v>
      </c>
      <c r="B32" t="s">
        <v>88</v>
      </c>
      <c r="C32" t="s">
        <v>69</v>
      </c>
      <c r="D32" s="6">
        <f>'Besoins'!$B$2*0.15</f>
        <v>0.15</v>
      </c>
      <c r="E32" t="s">
        <v>28</v>
      </c>
    </row>
    <row r="33">
      <c r="A33">
        <v>1</v>
      </c>
      <c r="B33" t="s">
        <v>89</v>
      </c>
      <c r="C33" t="s">
        <v>69</v>
      </c>
      <c r="D33" s="6">
        <f>'Besoins'!$B$2*0.06</f>
        <v>0.06</v>
      </c>
      <c r="E3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"00000926 · PAT.GATEAUX · référence : "&amp;Besoins!B3&amp;" "&amp;Besoins!C3&amp;" · multiplicateur réglable sur la feuille ""Besoins"""</f>
        <v>00000926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99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100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