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<sst xmlns="http://schemas.openxmlformats.org/spreadsheetml/2006/main" count="77" uniqueCount="77">
  <si>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</si>
  <si>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</si>
  <si>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</si>
  <si>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</si>
  <si>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</si>
  <si>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</si>
  <si>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</si>
  <si>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</si>
  <si>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</si>
  <si>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</si>
  <si>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</si>
  <si>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</si>
  <si>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</si>
  <si>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</si>
  <si>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</si>
  <si>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</si>
  <si>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</si>
  <si>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</si>
  <si>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</si>
  <si>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</si>
  <si>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EPI-VANILLE-GOU</t>
  </si>
  <si>
    <t>Gousses de vanille Bourbon</t>
  </si>
  <si>
    <t>Épices en poudre et graines</t>
  </si>
  <si>
    <t>BEU-DOUX</t>
  </si>
  <si>
    <t>Beurre doux 82% MG plaquette</t>
  </si>
  <si>
    <t>Beurres et margarines</t>
  </si>
  <si>
    <t>00000051</t>
  </si>
  <si>
    <t>LAIT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</si>
  <si>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</si>
  <si>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</si>
  <si>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</si>
  <si>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</si>
  <si>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</si>
  <si>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</si>
  <si>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</si>
  <si>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</si>
  <si>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</si>
  <si>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</si>
  <si>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Crème au Beurre V (autre version de la II)</t>
  </si>
  <si>
    <t>BOUILLIR</t>
  </si>
  <si>
    <t>Bouillir 1200gr de lait, 750gr de sucre, 2 gousses de vanille</t>
  </si>
  <si>
    <t>BLANCHIR</t>
  </si>
  <si>
    <t>Blanchir 1000gr de jaunes, 700gr de sucre semoule (masse n°1)</t>
  </si>
  <si>
    <t>VERSER</t>
  </si>
  <si>
    <t>Verser le lait sur les jaunes, bouillir 15 secondes en remuant, lisser à la machine au fouet</t>
  </si>
  <si>
    <t>CUIRE</t>
  </si>
  <si>
    <t>Cuire à 121°C : 800gr de sucre, 200gr d'eau</t>
  </si>
  <si>
    <t>MONTER</t>
  </si>
  <si>
    <t>Monter 400gr de blancs avec 80gr de sucre, verser le sucre cuit dessus, fouetter jusqu'à refroidissement (masse n°2)</t>
  </si>
  <si>
    <t>METTRE</t>
  </si>
  <si>
    <t>Mettre en pommade 4000gr de beurre, mélanger progressivement à la feuille le mélange n°1 avec le beurre</t>
  </si>
  <si>
    <t>INCORPORER</t>
  </si>
  <si>
    <t>Incorporer le n°2. Conservation : 10 jours à +10°C</t>
  </si>
  <si>
    <t>Niveau</t>
  </si>
  <si>
    <t>Composant</t>
  </si>
  <si>
    <t>Type</t>
  </si>
  <si>
    <t>Quantité (× multiplicateur, voir feuille Besoins)</t>
  </si>
  <si>
    <t>recette</t>
  </si>
  <si>
    <t xml:space="preserve">    ↳ LAIT</t>
  </si>
  <si>
    <t>matiere</t>
  </si>
  <si>
    <t xml:space="preserve">    ↳ Sucre blanc cristal sac 25 kg</t>
  </si>
  <si>
    <t xml:space="preserve">    ↳ Gousses de vanille Bourbon</t>
  </si>
  <si>
    <t xml:space="preserve">    ↳ JAUNE D'OEUF (ML) (conv.)</t>
  </si>
  <si>
    <t>conversion</t>
  </si>
  <si>
    <t xml:space="preserve">    ↳ EAU</t>
  </si>
  <si>
    <t xml:space="preserve">    ↳ BLANC D'OEUF (ML) (conv.)</t>
  </si>
  <si>
    <t xml:space="preserve">    ↳ Beurre doux 82% MG plaquette</t>
  </si>
  <si>
    <t>Fiche technique — Crème au Beurre V (autre version de la II)</t>
  </si>
  <si>
    <t>Crème au Beurre V (autre version de la II)  C85.CRBEU.V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</si>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</sst>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8.9</v>
      </c>
      <c r="C3" t="s" s="5">
        <v>3</v>
      </c>
      <c r="D3"/>
      <c r="E3"/>
      <c r="F3"/>
    </row>
    <row r="4">
      <c r="A4" t="s">
        <v>4</v>
      </c>
      <c r="B4" s="6">
        <f>$B$2*B3</f>
        <v>8.9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31.871345</v>
      </c>
      <c r="E7" s="6">
        <f>D7*$B$2</f>
        <v>31.871345</v>
      </c>
      <c r="F7" t="s">
        <v>15</v>
      </c>
      <c r="G7" s="9">
        <f>E7*0.2700000002</f>
        <v>8.605263</v>
      </c>
    </row>
    <row r="8">
      <c r="A8" t="s" s="8">
        <v>16</v>
      </c>
      <c r="B8" t="s">
        <v>17</v>
      </c>
      <c r="C8" t="s">
        <v>18</v>
      </c>
      <c r="D8" s="4">
        <v>0.2</v>
      </c>
      <c r="E8" s="6">
        <f>D8*$B$2</f>
        <v>0.2</v>
      </c>
      <c r="F8" t="s">
        <v>19</v>
      </c>
      <c r="G8" s="9">
        <f>E8*0.003</f>
        <v>0.0006</v>
      </c>
    </row>
    <row r="9">
      <c r="A9" t="s">
        <v>20</v>
      </c>
      <c r="B9" t="s">
        <v>21</v>
      </c>
      <c r="C9" t="s">
        <v>22</v>
      </c>
      <c r="D9" s="4">
        <v>2</v>
      </c>
      <c r="E9" s="6">
        <f>D9*$B$2</f>
        <v>2</v>
      </c>
      <c r="F9" t="s">
        <v>3</v>
      </c>
      <c r="G9" s="9">
        <f>E9*320</f>
        <v>640</v>
      </c>
    </row>
    <row r="10">
      <c r="A10" t="s">
        <v>23</v>
      </c>
      <c r="B10" t="s">
        <v>24</v>
      </c>
      <c r="C10" t="s">
        <v>25</v>
      </c>
      <c r="D10" s="4">
        <v>4</v>
      </c>
      <c r="E10" s="6">
        <f>D10*$B$2</f>
        <v>4</v>
      </c>
      <c r="F10" t="s">
        <v>3</v>
      </c>
      <c r="G10" s="9">
        <f>E10*5.2</f>
        <v>20.8</v>
      </c>
    </row>
    <row r="11">
      <c r="A11" t="s" s="8">
        <v>26</v>
      </c>
      <c r="B11" t="s">
        <v>27</v>
      </c>
      <c r="C11" t="s">
        <v>14</v>
      </c>
      <c r="D11" s="4">
        <v>1.2</v>
      </c>
      <c r="E11" s="6">
        <f>D11*$B$2</f>
        <v>1.2</v>
      </c>
      <c r="F11" t="s">
        <v>19</v>
      </c>
      <c r="G11" s="9">
        <f>E11*0.5999</f>
        <v>0.71988</v>
      </c>
    </row>
    <row r="12">
      <c r="A12" t="s">
        <v>28</v>
      </c>
      <c r="B12" t="s">
        <v>29</v>
      </c>
      <c r="C12" t="s">
        <v>30</v>
      </c>
      <c r="D12" s="4">
        <v>2.33</v>
      </c>
      <c r="E12" s="6">
        <f>D12*$B$2</f>
        <v>2.33</v>
      </c>
      <c r="F12" t="s">
        <v>3</v>
      </c>
      <c r="G12" s="9">
        <f>E12*0.82</f>
        <v>1.9106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>
        <v>1</v>
      </c>
      <c r="C2" t="s">
        <v>39</v>
      </c>
      <c r="D2" t="s" s="12">
        <v>40</v>
      </c>
      <c r="E2" t="s" s="12"/>
      <c r="F2"/>
    </row>
    <row r="3">
      <c r="A3" t="s">
        <v>38</v>
      </c>
      <c r="B3">
        <v>2</v>
      </c>
      <c r="C3" t="s">
        <v>41</v>
      </c>
      <c r="D3" t="s" s="12">
        <v>42</v>
      </c>
      <c r="E3" t="s" s="12"/>
      <c r="F3"/>
    </row>
    <row r="4">
      <c r="A4" t="s">
        <v>38</v>
      </c>
      <c r="B4">
        <v>3</v>
      </c>
      <c r="C4" t="s">
        <v>43</v>
      </c>
      <c r="D4" t="s" s="12">
        <v>44</v>
      </c>
      <c r="E4" t="s" s="12"/>
      <c r="F4"/>
    </row>
    <row r="5">
      <c r="A5" t="s">
        <v>38</v>
      </c>
      <c r="B5">
        <v>4</v>
      </c>
      <c r="C5" t="s">
        <v>45</v>
      </c>
      <c r="D5" t="s" s="12">
        <v>46</v>
      </c>
      <c r="E5" t="s" s="12"/>
      <c r="F5"/>
    </row>
    <row r="6">
      <c r="A6" t="s">
        <v>38</v>
      </c>
      <c r="B6">
        <v>5</v>
      </c>
      <c r="C6" t="s">
        <v>47</v>
      </c>
      <c r="D6" t="s" s="12">
        <v>48</v>
      </c>
      <c r="E6" t="s" s="12"/>
      <c r="F6"/>
    </row>
    <row r="7">
      <c r="A7" t="s">
        <v>38</v>
      </c>
      <c r="B7">
        <v>6</v>
      </c>
      <c r="C7" t="s">
        <v>49</v>
      </c>
      <c r="D7" t="s" s="12">
        <v>50</v>
      </c>
      <c r="E7" t="s" s="12"/>
      <c r="F7"/>
    </row>
    <row r="8">
      <c r="A8" t="s">
        <v>38</v>
      </c>
      <c r="B8">
        <v>7</v>
      </c>
      <c r="C8" t="s">
        <v>51</v>
      </c>
      <c r="D8" t="s" s="12">
        <v>52</v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53</v>
      </c>
      <c r="B1" t="s" s="7">
        <v>54</v>
      </c>
      <c r="C1" t="s" s="7">
        <v>55</v>
      </c>
      <c r="D1" t="s" s="7">
        <v>56</v>
      </c>
      <c r="E1" t="s" s="7">
        <v>10</v>
      </c>
    </row>
    <row r="2">
      <c r="A2">
        <v>0</v>
      </c>
      <c r="B2" t="s">
        <v>38</v>
      </c>
      <c r="C2" t="s">
        <v>57</v>
      </c>
      <c r="D2" s="6">
        <f>'Besoins'!$B$2*8.9</f>
        <v>8.9</v>
      </c>
      <c r="E2" t="s">
        <v>3</v>
      </c>
    </row>
    <row r="3">
      <c r="A3">
        <v>1</v>
      </c>
      <c r="B3" t="s">
        <v>58</v>
      </c>
      <c r="C3" t="s">
        <v>59</v>
      </c>
      <c r="D3" s="6">
        <f>'Besoins'!$B$2*1.2</f>
        <v>1.2</v>
      </c>
      <c r="E3" t="s">
        <v>19</v>
      </c>
    </row>
    <row r="4">
      <c r="A4">
        <v>1</v>
      </c>
      <c r="B4" t="s">
        <v>60</v>
      </c>
      <c r="C4" t="s">
        <v>59</v>
      </c>
      <c r="D4" s="6">
        <f>'Besoins'!$B$2*0.75</f>
        <v>0.75</v>
      </c>
      <c r="E4" t="s">
        <v>3</v>
      </c>
    </row>
    <row r="5">
      <c r="A5">
        <v>1</v>
      </c>
      <c r="B5" t="s">
        <v>61</v>
      </c>
      <c r="C5" t="s">
        <v>59</v>
      </c>
      <c r="D5" s="6">
        <f>'Besoins'!$B$2*2</f>
        <v>2</v>
      </c>
      <c r="E5" t="s">
        <v>15</v>
      </c>
    </row>
    <row r="6">
      <c r="A6">
        <v>1</v>
      </c>
      <c r="B6" t="s">
        <v>62</v>
      </c>
      <c r="C6" t="s">
        <v>63</v>
      </c>
      <c r="D6" s="6">
        <f>'Besoins'!$B$2*1</f>
        <v>1</v>
      </c>
      <c r="E6" t="s">
        <v>19</v>
      </c>
    </row>
    <row r="7">
      <c r="A7">
        <v>1</v>
      </c>
      <c r="B7" t="s">
        <v>60</v>
      </c>
      <c r="C7" t="s">
        <v>59</v>
      </c>
      <c r="D7" s="6">
        <f>'Besoins'!$B$2*0.7</f>
        <v>0.7</v>
      </c>
      <c r="E7" t="s">
        <v>3</v>
      </c>
    </row>
    <row r="8">
      <c r="A8">
        <v>1</v>
      </c>
      <c r="B8" t="s">
        <v>60</v>
      </c>
      <c r="C8" t="s">
        <v>59</v>
      </c>
      <c r="D8" s="6">
        <f>'Besoins'!$B$2*0.8</f>
        <v>0.8</v>
      </c>
      <c r="E8" t="s">
        <v>3</v>
      </c>
    </row>
    <row r="9">
      <c r="A9">
        <v>1</v>
      </c>
      <c r="B9" t="s">
        <v>64</v>
      </c>
      <c r="C9" t="s">
        <v>59</v>
      </c>
      <c r="D9" s="6">
        <f>'Besoins'!$B$2*0.2</f>
        <v>0.2</v>
      </c>
      <c r="E9" t="s">
        <v>19</v>
      </c>
    </row>
    <row r="10">
      <c r="A10">
        <v>1</v>
      </c>
      <c r="B10" t="s">
        <v>65</v>
      </c>
      <c r="C10" t="s">
        <v>63</v>
      </c>
      <c r="D10" s="6">
        <f>'Besoins'!$B$2*0.4</f>
        <v>0.4</v>
      </c>
      <c r="E10" t="s">
        <v>19</v>
      </c>
    </row>
    <row r="11">
      <c r="A11">
        <v>1</v>
      </c>
      <c r="B11" t="s">
        <v>60</v>
      </c>
      <c r="C11" t="s">
        <v>59</v>
      </c>
      <c r="D11" s="6">
        <f>'Besoins'!$B$2*0.08</f>
        <v>0.08</v>
      </c>
      <c r="E11" t="s">
        <v>3</v>
      </c>
    </row>
    <row r="12">
      <c r="A12">
        <v>1</v>
      </c>
      <c r="B12" t="s">
        <v>66</v>
      </c>
      <c r="C12" t="s">
        <v>59</v>
      </c>
      <c r="D12" s="6">
        <f>'Besoins'!$B$2*4</f>
        <v>4</v>
      </c>
      <c r="E1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67</v>
      </c>
      <c r="B1"/>
      <c r="C1"/>
      <c r="D1"/>
    </row>
    <row r="2">
      <c r="A2" t="str" s="13">
        <f>"C85.CRBEU.V · PAT.CREAMS.BEURRE · référence : "&amp;Besoins!B3&amp;" "&amp;Besoins!C3&amp;" · multiplicateur réglable sur la feuille ""Besoins"""</f>
        <v>C85.CRBEU.V · PAT.CREAMS.BEURRE · référence : 8,9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68</v>
      </c>
      <c r="B4"/>
      <c r="C4"/>
      <c r="D4"/>
    </row>
    <row r="5">
      <c r="A5" t="s" s="15">
        <v>69</v>
      </c>
      <c r="B5" t="str" s="12">
        <f>"[BOUILLIR] "&amp;Procedure!D2</f>
        <v>[BOUILLIR] Bouillir 1200gr de lait, 750gr de sucre, 2 gousses de vanille</v>
      </c>
      <c r="C5"/>
      <c r="D5"/>
    </row>
    <row r="6">
      <c r="A6" t="s" s="15">
        <v>70</v>
      </c>
      <c r="B6" t="str" s="12">
        <f>"[BLANCHIR] "&amp;Procedure!D3</f>
        <v>[BLANCHIR] Blanchir 1000gr de jaunes, 700gr de sucre semoule (masse n°1)</v>
      </c>
      <c r="C6"/>
      <c r="D6"/>
    </row>
    <row r="7">
      <c r="A7" t="s" s="15">
        <v>71</v>
      </c>
      <c r="B7" t="str" s="12">
        <f>"[VERSER] "&amp;Procedure!D4</f>
        <v>[VERSER] Verser le lait sur les jaunes, bouillir 15 secondes en remuant, lisser à la machine au fouet</v>
      </c>
      <c r="C7"/>
      <c r="D7"/>
    </row>
    <row r="8">
      <c r="A8" t="s" s="15">
        <v>72</v>
      </c>
      <c r="B8" t="str" s="12">
        <f>"[CUIRE] "&amp;Procedure!D5</f>
        <v>[CUIRE] Cuire à 121°C : 800gr de sucre, 200gr d'eau</v>
      </c>
      <c r="C8"/>
      <c r="D8"/>
    </row>
    <row r="9">
      <c r="A9" t="s" s="15">
        <v>73</v>
      </c>
      <c r="B9" t="str" s="12">
        <f>"[MONTER] "&amp;Procedure!D6</f>
        <v>[MONTER] Monter 400gr de blancs avec 80gr de sucre, verser le sucre cuit dessus, fouetter jusqu'à refroidissement (masse n°2)</v>
      </c>
      <c r="C9"/>
      <c r="D9"/>
    </row>
    <row r="10">
      <c r="A10" t="s" s="15">
        <v>74</v>
      </c>
      <c r="B10" t="str" s="12">
        <f>"[METTRE] "&amp;Procedure!D7</f>
        <v>[METTRE] Mettre en pommade 4000gr de beurre, mélanger progressivement à la feuille le mélange n°1 avec le beurre</v>
      </c>
      <c r="C10"/>
      <c r="D10"/>
    </row>
    <row r="11">
      <c r="A11" t="s" s="15">
        <v>75</v>
      </c>
      <c r="B11" t="str" s="12">
        <f>"[INCORPORER] "&amp;Procedure!D8</f>
        <v>[INCORPORER] Incorporer le n°2. Conservation : 10 jours à +10°C</v>
      </c>
      <c r="C11"/>
      <c r="D11"/>
    </row>
    <row r="12">
      <c r="A12"/>
      <c r="B12"/>
      <c r="C12"/>
      <c r="D12"/>
    </row>
    <row r="13">
      <c r="A13" t="s" s="16">
        <v>76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2026-08-01T02:01:37Z</dcterms:created>
  <dc:title>Crème au Beurre V (autre versio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2026-08-01T02:01:37Z</dcterms:modified>
  <cp:revision>1</cp:revision>
</cp:coreProperties>
</file>