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<sst xmlns="http://schemas.openxmlformats.org/spreadsheetml/2006/main" count="72" uniqueCount="72">
  <si>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</si>
  <si>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</si>
  <si>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</si>
  <si>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</si>
  <si>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</si>
  <si>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</si>
  <si>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</si>
  <si>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</si>
  <si>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</si>
  <si>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</si>
  <si>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</si>
  <si>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</si>
  <si>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</si>
  <si>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</si>
  <si>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</si>
  <si>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</si>
  <si>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</si>
  <si>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</si>
  <si>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</si>
  <si>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</si>
  <si>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</si>
  <si>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</si>
  <si>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</si>
  <si>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</si>
  <si>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</si>
  <si>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</si>
  <si>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</si>
  <si>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</si>
  <si>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</si>
  <si>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</si>
  <si>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</si>
  <si>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</si>
  <si>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</si>
  <si>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</si>
  <si>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</si>
  <si>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</si>
  <si>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</si>
  <si>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</si>
  <si>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de Riz au Lait I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</si>
  <si>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</si>
  <si>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</si>
  <si>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</si>
  <si>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</si>
  <si>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</si>
  <si>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</si>
  <si>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</si>
  <si>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</si>
  <si>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</si>
  <si>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</si>
  <si>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</si>
  <si>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</si>
  <si>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</si>
  <si>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</si>
  <si>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</si>
  <si>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</si>
  <si>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</si>
  <si>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</si>
  <si>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 fin de cuisine</t>
  </si>
  <si>
    <t xml:space="preserve">    ↳ Gousses de vanille Bourbon</t>
  </si>
  <si>
    <t xml:space="preserve">    ↳ Riz rond (risotto)</t>
  </si>
  <si>
    <t xml:space="preserve">    ↳ Sucre blanc cristal sac 25 kg</t>
  </si>
  <si>
    <t xml:space="preserve">    ↳ JAUNE D'OEUF (ML) (conv.)</t>
  </si>
  <si>
    <t>conversion</t>
  </si>
  <si>
    <t>Fiche technique — Crème de Riz au Lait I</t>
  </si>
  <si>
    <t>Crème de Riz au Lait I  C85.CRIZ.I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</si>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</sst>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3.5</v>
      </c>
      <c r="C3" t="s" s="5">
        <v>3</v>
      </c>
      <c r="D3"/>
      <c r="E3"/>
      <c r="F3"/>
    </row>
    <row r="4">
      <c r="A4" t="s">
        <v>4</v>
      </c>
      <c r="B4" s="6">
        <f>$B$2*B3</f>
        <v>3.5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10.526316</v>
      </c>
      <c r="E7" s="6">
        <f>D7*$B$2</f>
        <v>10.526316</v>
      </c>
      <c r="F7" t="s">
        <v>15</v>
      </c>
      <c r="G7" s="9">
        <f>E7*0.2699999946</f>
        <v>2.842105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E8*320</f>
        <v>320</v>
      </c>
    </row>
    <row r="9">
      <c r="A9" t="s" s="8">
        <v>19</v>
      </c>
      <c r="B9" t="s">
        <v>20</v>
      </c>
      <c r="C9" t="s">
        <v>14</v>
      </c>
      <c r="D9" s="4">
        <v>2.5</v>
      </c>
      <c r="E9" s="6">
        <f>D9*$B$2</f>
        <v>2.5</v>
      </c>
      <c r="F9" t="s">
        <v>21</v>
      </c>
      <c r="G9" s="9">
        <f>E9*0.5999</f>
        <v>1.49975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E10*2.5</f>
        <v>1.25</v>
      </c>
    </row>
    <row r="11">
      <c r="A11" t="s">
        <v>25</v>
      </c>
      <c r="B11" t="s">
        <v>26</v>
      </c>
      <c r="C11" t="s">
        <v>27</v>
      </c>
      <c r="D11" s="4">
        <v>0.003</v>
      </c>
      <c r="E11" s="6">
        <f>D11*$B$2</f>
        <v>0.003</v>
      </c>
      <c r="F11" t="s">
        <v>3</v>
      </c>
      <c r="G11" s="9">
        <f>E11*0.35</f>
        <v>0.00105</v>
      </c>
    </row>
    <row r="12">
      <c r="A12" t="s">
        <v>28</v>
      </c>
      <c r="B12" t="s">
        <v>29</v>
      </c>
      <c r="C12" t="s">
        <v>30</v>
      </c>
      <c r="D12" s="4">
        <v>0.4</v>
      </c>
      <c r="E12" s="6">
        <f>D12*$B$2</f>
        <v>0.4</v>
      </c>
      <c r="F12" t="s">
        <v>3</v>
      </c>
      <c r="G12" s="9">
        <f>E12*0.82</f>
        <v>0.328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/>
    </row>
    <row r="7">
      <c r="A7" t="s">
        <v>38</v>
      </c>
      <c r="B7">
        <v>6</v>
      </c>
      <c r="C7" t="s">
        <v>41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'Besoins'!$B$2*3.5</f>
        <v>3.5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'Besoins'!$B$2*2.5</f>
        <v>2.5</v>
      </c>
      <c r="E3" t="s">
        <v>21</v>
      </c>
    </row>
    <row r="4">
      <c r="A4">
        <v>1</v>
      </c>
      <c r="B4" t="s">
        <v>57</v>
      </c>
      <c r="C4" t="s">
        <v>56</v>
      </c>
      <c r="D4" s="6">
        <f>'Besoins'!$B$2*0.003</f>
        <v>0.003</v>
      </c>
      <c r="E4" t="s">
        <v>3</v>
      </c>
    </row>
    <row r="5">
      <c r="A5">
        <v>1</v>
      </c>
      <c r="B5" t="s">
        <v>58</v>
      </c>
      <c r="C5" t="s">
        <v>56</v>
      </c>
      <c r="D5" s="6">
        <f>'Besoins'!$B$2*1</f>
        <v>1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'Besoins'!$B$2*0.5</f>
        <v>0.5</v>
      </c>
      <c r="E6" t="s">
        <v>21</v>
      </c>
    </row>
    <row r="7">
      <c r="A7">
        <v>1</v>
      </c>
      <c r="B7" t="s">
        <v>60</v>
      </c>
      <c r="C7" t="s">
        <v>56</v>
      </c>
      <c r="D7" s="6">
        <f>'Besoins'!$B$2*0.4</f>
        <v>0.4</v>
      </c>
      <c r="E7" t="s">
        <v>3</v>
      </c>
    </row>
    <row r="8">
      <c r="A8">
        <v>1</v>
      </c>
      <c r="B8" t="s">
        <v>61</v>
      </c>
      <c r="C8" t="s">
        <v>62</v>
      </c>
      <c r="D8" s="6">
        <f>'Besoins'!$B$2*0.4</f>
        <v>0.4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"C85.CRIZ.I · PAT.CREAMS · référence : "&amp;Besoins!B3&amp;" "&amp;Besoins!C3&amp;" · multiplicateur réglable sur la feuille ""Besoins"""</f>
        <v>C85.CRIZ.I · PAT.CREAMS · référence : 3,5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"[BOUILLIR] "&amp;Procedure!D2</f>
        <v>[BOUILLIR] Bouillir 2,5L de lait, 3gr de sel, 1 gousse de vanille</v>
      </c>
      <c r="C5"/>
      <c r="D5"/>
    </row>
    <row r="6">
      <c r="A6" t="s" s="15">
        <v>66</v>
      </c>
      <c r="B6" t="str" s="12">
        <f>"[VERSER] "&amp;Procedure!D3</f>
        <v>[VERSER] Verser 1/2 zeste de citron, 1 zeste d'orange, ajouter 1/2L de riz court</v>
      </c>
      <c r="C6"/>
      <c r="D6"/>
    </row>
    <row r="7">
      <c r="A7" t="s" s="15">
        <v>67</v>
      </c>
      <c r="B7" t="str" s="12">
        <f>"[PORTER] "&amp;Procedure!D4</f>
        <v>[PORTER] Remuer à la spatule, porter à ébullition</v>
      </c>
      <c r="C7"/>
      <c r="D7"/>
    </row>
    <row r="8">
      <c r="A8" t="s" s="15">
        <v>68</v>
      </c>
      <c r="B8" t="str" s="12">
        <f>"[METTRE] "&amp;Procedure!D5</f>
        <v>[METTRE] Mettre en ramequins, cuire 30mn à four moyen couvert</v>
      </c>
      <c r="C8"/>
      <c r="D8"/>
    </row>
    <row r="9">
      <c r="A9" t="s" s="15">
        <v>69</v>
      </c>
      <c r="B9" t="str" s="12">
        <f>"[MÉLANGER] "&amp;Procedure!D6</f>
        <v>[MÉLANGER] Mélanger avec 400gr de jaunes et 400gr de sucre blanchis</v>
      </c>
      <c r="C9"/>
      <c r="D9"/>
    </row>
    <row r="10">
      <c r="A10" t="s" s="15">
        <v>70</v>
      </c>
      <c r="B10" t="str" s="12">
        <f>"[VERSER] "&amp;Procedure!D7</f>
        <v>[VERSER] Verser en ramequins caramélisés</v>
      </c>
      <c r="C10"/>
      <c r="D10"/>
    </row>
    <row r="11">
      <c r="A11"/>
      <c r="B11"/>
      <c r="C11"/>
      <c r="D11"/>
    </row>
    <row r="12">
      <c r="A12" t="s" s="16">
        <v>71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