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<sst xmlns="http://schemas.openxmlformats.org/spreadsheetml/2006/main" count="75" uniqueCount="75">
  <si>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</si>
  <si>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</si>
  <si>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</si>
  <si>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</si>
  <si>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</si>
  <si>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</si>
  <si>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</si>
  <si>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</si>
  <si>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</si>
  <si>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</si>
  <si>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</si>
  <si>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</si>
  <si>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</si>
  <si>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</si>
  <si>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</si>
  <si>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</si>
  <si>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</si>
  <si>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</si>
  <si>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</si>
  <si>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</si>
  <si>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</si>
  <si>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</si>
  <si>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</si>
  <si>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</si>
  <si>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</si>
  <si>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</si>
  <si>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</si>
  <si>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</si>
  <si>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</si>
  <si>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</si>
  <si>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</si>
  <si>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</si>
  <si>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</si>
  <si>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</si>
  <si>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</si>
  <si>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</si>
  <si>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</si>
  <si>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</si>
  <si>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</si>
  <si>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Café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</si>
  <si>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</si>
  <si>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</si>
  <si>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</si>
  <si>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</si>
  <si>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</si>
  <si>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</si>
  <si>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</si>
  <si>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</si>
  <si>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</si>
  <si>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</si>
  <si>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</si>
  <si>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</si>
  <si>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</si>
  <si>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</si>
  <si>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</si>
  <si>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</si>
  <si>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</si>
  <si>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</si>
  <si>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</si>
  <si>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</si>
  <si>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</si>
  <si>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</si>
  <si>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</si>
  <si>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</si>
  <si>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</si>
  <si>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Café soluble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</si>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</sst>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1.53</v>
      </c>
      <c r="C3" t="s" s="5">
        <v>3</v>
      </c>
      <c r="D3"/>
      <c r="E3"/>
      <c r="F3"/>
    </row>
    <row r="4">
      <c r="A4" t="s">
        <v>4</v>
      </c>
      <c r="B4" s="6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3</v>
      </c>
      <c r="G7" s="8">
        <f>E7*0</f>
        <v>0</v>
      </c>
    </row>
    <row r="8">
      <c r="A8" t="s">
        <v>15</v>
      </c>
      <c r="B8" t="s">
        <v>16</v>
      </c>
      <c r="C8" t="s">
        <v>17</v>
      </c>
      <c r="D8" s="4">
        <v>0.666667</v>
      </c>
      <c r="E8" s="6">
        <f>D8*$B$2</f>
        <v>0.666667</v>
      </c>
      <c r="F8" t="s">
        <v>3</v>
      </c>
      <c r="G8" s="8">
        <f>E8*319.9998400001</f>
        <v>213.333333</v>
      </c>
    </row>
    <row r="9">
      <c r="A9" t="s">
        <v>18</v>
      </c>
      <c r="B9" t="s">
        <v>19</v>
      </c>
      <c r="C9" t="s">
        <v>20</v>
      </c>
      <c r="D9" s="4">
        <v>0.053333</v>
      </c>
      <c r="E9" s="6">
        <f>D9*$B$2</f>
        <v>0.053333</v>
      </c>
      <c r="F9" t="s">
        <v>3</v>
      </c>
      <c r="G9" s="8">
        <f>E9*1.6000100001</f>
        <v>0.085333</v>
      </c>
    </row>
    <row r="10">
      <c r="A10" t="s" s="9">
        <v>21</v>
      </c>
      <c r="B10" t="s">
        <v>22</v>
      </c>
      <c r="C10" t="s">
        <v>23</v>
      </c>
      <c r="D10" s="4">
        <v>0.666667</v>
      </c>
      <c r="E10" s="6">
        <f>D10*$B$2</f>
        <v>0.666667</v>
      </c>
      <c r="F10" t="s">
        <v>24</v>
      </c>
      <c r="G10" s="8">
        <f>E10*0.5998997001</f>
        <v>0.399933</v>
      </c>
    </row>
    <row r="11">
      <c r="A11" t="s" s="9">
        <v>25</v>
      </c>
      <c r="B11" t="s">
        <v>26</v>
      </c>
      <c r="C11" t="s">
        <v>27</v>
      </c>
      <c r="D11" s="4">
        <v>3.508772</v>
      </c>
      <c r="E11" s="6">
        <f>D11*$B$2</f>
        <v>3.508772</v>
      </c>
      <c r="F11" t="s">
        <v>28</v>
      </c>
      <c r="G11" s="8">
        <f>E11*0.2699999946</f>
        <v>0.947368</v>
      </c>
    </row>
    <row r="12">
      <c r="A12" t="s">
        <v>29</v>
      </c>
      <c r="B12" t="s">
        <v>30</v>
      </c>
      <c r="C12" t="s">
        <v>31</v>
      </c>
      <c r="D12" s="4">
        <v>0.166667</v>
      </c>
      <c r="E12" s="6">
        <f>D12*$B$2</f>
        <v>0.166667</v>
      </c>
      <c r="F12" t="s">
        <v>3</v>
      </c>
      <c r="G12" s="8">
        <f>E12*0.81999836</f>
        <v>0.136667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42</v>
      </c>
      <c r="B3">
        <v>1</v>
      </c>
      <c r="C3" t="s">
        <v>43</v>
      </c>
      <c r="D3" t="s" s="12">
        <v>44</v>
      </c>
      <c r="E3" t="s" s="12"/>
      <c r="F3"/>
    </row>
    <row r="4">
      <c r="A4" t="s">
        <v>42</v>
      </c>
      <c r="B4">
        <v>2</v>
      </c>
      <c r="C4" t="s">
        <v>45</v>
      </c>
      <c r="D4" t="s" s="12">
        <v>46</v>
      </c>
      <c r="E4" t="s" s="12"/>
      <c r="F4"/>
    </row>
    <row r="5">
      <c r="A5" t="s">
        <v>42</v>
      </c>
      <c r="B5">
        <v>3</v>
      </c>
      <c r="C5" t="s">
        <v>47</v>
      </c>
      <c r="D5" t="s" s="12">
        <v>48</v>
      </c>
      <c r="E5" t="s" s="12"/>
      <c r="F5"/>
    </row>
    <row r="6">
      <c r="A6" t="s">
        <v>42</v>
      </c>
      <c r="B6">
        <v>4</v>
      </c>
      <c r="C6" t="s">
        <v>43</v>
      </c>
      <c r="D6" t="s" s="12">
        <v>49</v>
      </c>
      <c r="E6" t="s" s="12"/>
      <c r="F6"/>
    </row>
    <row r="7">
      <c r="A7" t="s">
        <v>42</v>
      </c>
      <c r="B7">
        <v>5</v>
      </c>
      <c r="C7" t="s">
        <v>50</v>
      </c>
      <c r="D7" t="s" s="12">
        <v>51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39</v>
      </c>
      <c r="C2" t="s">
        <v>56</v>
      </c>
      <c r="D2" s="6">
        <f>'Besoins'!$B$2*1.53</f>
        <v>1.53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59</v>
      </c>
      <c r="D4" s="6">
        <f>'Besoins'!$B$2*0.6666666667</f>
        <v>0.666667</v>
      </c>
      <c r="E4" t="s">
        <v>24</v>
      </c>
    </row>
    <row r="5">
      <c r="A5">
        <v>2</v>
      </c>
      <c r="B5" t="s">
        <v>60</v>
      </c>
      <c r="C5" t="s">
        <v>59</v>
      </c>
      <c r="D5" s="6">
        <f>'Besoins'!$B$2*0.1666666667</f>
        <v>0.166667</v>
      </c>
      <c r="E5" t="s">
        <v>3</v>
      </c>
    </row>
    <row r="6">
      <c r="A6">
        <v>2</v>
      </c>
      <c r="B6" t="s">
        <v>61</v>
      </c>
      <c r="C6" t="s">
        <v>59</v>
      </c>
      <c r="D6" s="6">
        <f>'Besoins'!$B$2*0.6666666667</f>
        <v>0.666667</v>
      </c>
      <c r="E6" t="s">
        <v>28</v>
      </c>
    </row>
    <row r="7">
      <c r="A7">
        <v>2</v>
      </c>
      <c r="B7" t="s">
        <v>62</v>
      </c>
      <c r="C7" t="s">
        <v>63</v>
      </c>
      <c r="D7" s="6">
        <f>'Besoins'!$B$2*0.1333333333</f>
        <v>0.133333</v>
      </c>
      <c r="E7" t="s">
        <v>24</v>
      </c>
    </row>
    <row r="8">
      <c r="A8">
        <v>2</v>
      </c>
      <c r="B8" t="s">
        <v>64</v>
      </c>
      <c r="C8" t="s">
        <v>59</v>
      </c>
      <c r="D8" s="6">
        <f>'Besoins'!$B$2*0.0533333333</f>
        <v>0.053333</v>
      </c>
      <c r="E8" t="s">
        <v>3</v>
      </c>
    </row>
    <row r="9">
      <c r="A9">
        <v>1</v>
      </c>
      <c r="B9" t="s">
        <v>65</v>
      </c>
      <c r="C9" t="s">
        <v>59</v>
      </c>
      <c r="D9" s="6">
        <f>'Besoins'!$B$2*0.015</f>
        <v>0.015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 t="s" s="15">
        <v>68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70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71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72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73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74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