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<sst xmlns="http://schemas.openxmlformats.org/spreadsheetml/2006/main" count="80" uniqueCount="80">
  <si>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</si>
  <si>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</si>
  <si>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</si>
  <si>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</si>
  <si>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</si>
  <si>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</si>
  <si>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</si>
  <si>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</si>
  <si>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</si>
  <si>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</si>
  <si>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</si>
  <si>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</si>
  <si>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00000824</t>
  </si>
  <si>
    <t>VIN (BARDOLINO)</t>
  </si>
  <si>
    <t>Alcool</t>
  </si>
  <si>
    <t>lt</t>
  </si>
  <si>
    <t>00000074</t>
  </si>
  <si>
    <t>BAKING</t>
  </si>
  <si>
    <t>Eléments divers</t>
  </si>
  <si>
    <t>00000137</t>
  </si>
  <si>
    <t>CANELLE</t>
  </si>
  <si>
    <t>kg</t>
  </si>
  <si>
    <t>00000826</t>
  </si>
  <si>
    <t>CLOUS DE GIROFLES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</si>
  <si>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</si>
  <si>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</si>
  <si>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</si>
  <si>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</si>
  <si>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</si>
  <si>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</si>
  <si>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</si>
  <si>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</si>
  <si>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</si>
  <si>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</si>
  <si>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</si>
  <si>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</si>
  <si>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</si>
  <si>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</si>
  <si>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</si>
  <si>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</si>
  <si>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</si>
  <si>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</si>
  <si>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</si>
  <si>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</si>
  <si>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</si>
  <si>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</si>
  <si>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</si>
  <si>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</si>
  <si>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</si>
  <si>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ECHAUDÉS AU VIN ROUGE</t>
  </si>
  <si>
    <t>PÂTE À ÉCHAUDÉS</t>
  </si>
  <si>
    <t>VIN CHAUD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</si>
  <si>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</si>
  <si>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</si>
  <si>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</si>
  <si>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</si>
  <si>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</si>
  <si>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</si>
  <si>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PÂTE À ÉCHAUDÉS</t>
  </si>
  <si>
    <t xml:space="preserve">        ↳ FARINE (FLEUR DE FROMENT)</t>
  </si>
  <si>
    <t>matiere</t>
  </si>
  <si>
    <t xml:space="preserve">        ↳ BEURRE</t>
  </si>
  <si>
    <t xml:space="preserve">        ↳ BAKING(gr) (conv.)</t>
  </si>
  <si>
    <t>conversion</t>
  </si>
  <si>
    <t xml:space="preserve">        ↳ OEUF (P) (conv.)</t>
  </si>
  <si>
    <t xml:space="preserve">        ↳ SEL</t>
  </si>
  <si>
    <t xml:space="preserve">    ↳ VIN CHAUD</t>
  </si>
  <si>
    <t xml:space="preserve">        ↳ VIN (BARDOLINO)</t>
  </si>
  <si>
    <t xml:space="preserve">        ↳ CLOUS DE GIROFLES (PIÈCE) (conv.)</t>
  </si>
  <si>
    <t xml:space="preserve">        ↳ SUCRE (S2)</t>
  </si>
  <si>
    <t xml:space="preserve">        ↳ CANELLE</t>
  </si>
  <si>
    <t xml:space="preserve">        ↳ ORANGE (P)</t>
  </si>
  <si>
    <t xml:space="preserve">            ↳ ORANGE</t>
  </si>
  <si>
    <t xml:space="preserve">        ↳ VANILLE (baton)</t>
  </si>
  <si>
    <t>Fiche technique — ECHAUDÉS AU VIN ROUGE</t>
  </si>
  <si>
    <t>ECHAUDÉS AU VIN ROUGE  00000907</t>
  </si>
  <si>
    <t>↳ PÂTE À ÉCHAUDÉS  00000905</t>
  </si>
  <si>
    <t>↳ VIN CHAUD  00000906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</si>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</sst>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8.4</v>
      </c>
      <c r="C3" t="s" s="5">
        <v>3</v>
      </c>
      <c r="D3"/>
      <c r="E3"/>
      <c r="F3"/>
    </row>
    <row r="4">
      <c r="A4" t="s">
        <v>4</v>
      </c>
      <c r="B4" s="6">
        <f>$B$2*B3</f>
        <v>8.4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E7*2.0947</f>
        <v>10.4735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18</v>
      </c>
      <c r="D9" s="4">
        <v>0.01</v>
      </c>
      <c r="E9" s="6">
        <f>D9*$B$2</f>
        <v>0.01</v>
      </c>
      <c r="F9" t="s">
        <v>21</v>
      </c>
      <c r="G9" s="9">
        <f>E9*3.6688</f>
        <v>0.036688</v>
      </c>
    </row>
    <row r="10">
      <c r="A10" t="s" s="8">
        <v>22</v>
      </c>
      <c r="B10" t="s">
        <v>23</v>
      </c>
      <c r="C10" t="s">
        <v>18</v>
      </c>
      <c r="D10" s="4">
        <v>5</v>
      </c>
      <c r="E10" s="6">
        <f>D10*$B$2</f>
        <v>5</v>
      </c>
      <c r="F10" t="s">
        <v>21</v>
      </c>
      <c r="G10" s="9">
        <f>E10*0</f>
        <v>0</v>
      </c>
    </row>
    <row r="11">
      <c r="A11" t="s" s="8">
        <v>24</v>
      </c>
      <c r="B11" t="s">
        <v>25</v>
      </c>
      <c r="C11" t="s">
        <v>18</v>
      </c>
      <c r="D11" s="4">
        <v>1.75</v>
      </c>
      <c r="E11" s="6">
        <f>D11*$B$2</f>
        <v>1.75</v>
      </c>
      <c r="F11" t="s">
        <v>21</v>
      </c>
      <c r="G11" s="9">
        <f>E11*0.022064</f>
        <v>0.038612</v>
      </c>
    </row>
    <row r="12">
      <c r="A12" t="s" s="8">
        <v>26</v>
      </c>
      <c r="B12" t="s">
        <v>27</v>
      </c>
      <c r="C12" t="s">
        <v>18</v>
      </c>
      <c r="D12" s="4">
        <v>2.5</v>
      </c>
      <c r="E12" s="6">
        <f>D12*$B$2</f>
        <v>2.5</v>
      </c>
      <c r="F12" t="s">
        <v>3</v>
      </c>
      <c r="G12" s="9">
        <f>E12*0.5902684211</f>
        <v>1.475671</v>
      </c>
    </row>
    <row r="13">
      <c r="A13" t="s" s="8">
        <v>28</v>
      </c>
      <c r="B13" t="s">
        <v>29</v>
      </c>
      <c r="C13" t="s">
        <v>30</v>
      </c>
      <c r="D13" s="4">
        <v>0.25</v>
      </c>
      <c r="E13" s="6">
        <f>D13*$B$2</f>
        <v>0.25</v>
      </c>
      <c r="F13" t="s">
        <v>21</v>
      </c>
      <c r="G13" s="9">
        <f>E13*3.9514</f>
        <v>0.98785</v>
      </c>
    </row>
    <row r="14">
      <c r="A14" t="s" s="8">
        <v>31</v>
      </c>
      <c r="B14" t="s">
        <v>32</v>
      </c>
      <c r="C14" t="s">
        <v>30</v>
      </c>
      <c r="D14" s="4">
        <v>2.5</v>
      </c>
      <c r="E14" s="6">
        <f>D14*$B$2</f>
        <v>2.5</v>
      </c>
      <c r="F14" t="s">
        <v>21</v>
      </c>
      <c r="G14" s="9">
        <f>E14*0.6544641786</f>
        <v>1.63616</v>
      </c>
    </row>
    <row r="15">
      <c r="A15" t="s" s="8">
        <v>33</v>
      </c>
      <c r="B15" t="s">
        <v>34</v>
      </c>
      <c r="C15" t="s">
        <v>35</v>
      </c>
      <c r="D15" s="4">
        <v>25</v>
      </c>
      <c r="E15" s="6">
        <f>D15*$B$2</f>
        <v>25</v>
      </c>
      <c r="F15" t="s">
        <v>3</v>
      </c>
      <c r="G15" s="9">
        <f>E15*0.27</f>
        <v>6.75</v>
      </c>
    </row>
    <row r="16">
      <c r="A16" t="s" s="8">
        <v>36</v>
      </c>
      <c r="B16" t="s">
        <v>37</v>
      </c>
      <c r="C16" t="s">
        <v>38</v>
      </c>
      <c r="D16" s="4">
        <v>0.035</v>
      </c>
      <c r="E16" s="6">
        <f>D16*$B$2</f>
        <v>0.035</v>
      </c>
      <c r="F16" t="s">
        <v>21</v>
      </c>
      <c r="G16" s="9">
        <f>E16*0.186416</f>
        <v>0.006525</v>
      </c>
    </row>
    <row r="17">
      <c r="A17" t="s" s="8">
        <v>39</v>
      </c>
      <c r="B17" t="s">
        <v>40</v>
      </c>
      <c r="C17" t="s">
        <v>41</v>
      </c>
      <c r="D17" s="4">
        <v>0.5</v>
      </c>
      <c r="E17" s="6">
        <f>D17*$B$2</f>
        <v>0.5</v>
      </c>
      <c r="F17" t="s">
        <v>21</v>
      </c>
      <c r="G17" s="9">
        <f>E17*0.95</f>
        <v>0.475</v>
      </c>
    </row>
    <row r="18">
      <c r="A18"/>
      <c r="B18"/>
      <c r="C18"/>
      <c r="D18"/>
      <c r="E18"/>
      <c r="F18" t="s" s="10">
        <v>42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49</v>
      </c>
      <c r="C2" t="s">
        <v>57</v>
      </c>
      <c r="D2" s="6">
        <f>'Besoins'!$B$2*8.4</f>
        <v>8.4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'Besoins'!$B$2*3.4</f>
        <v>3.4</v>
      </c>
      <c r="E3" t="s">
        <v>21</v>
      </c>
    </row>
    <row r="4">
      <c r="A4">
        <v>2</v>
      </c>
      <c r="B4" t="s">
        <v>59</v>
      </c>
      <c r="C4" t="s">
        <v>60</v>
      </c>
      <c r="D4" s="6">
        <f>'Besoins'!$B$2*1.75</f>
        <v>1.75</v>
      </c>
      <c r="E4" t="s">
        <v>21</v>
      </c>
    </row>
    <row r="5">
      <c r="A5">
        <v>2</v>
      </c>
      <c r="B5" t="s">
        <v>61</v>
      </c>
      <c r="C5" t="s">
        <v>60</v>
      </c>
      <c r="D5" s="6">
        <f>'Besoins'!$B$2*0.25</f>
        <v>0.25</v>
      </c>
      <c r="E5" t="s">
        <v>21</v>
      </c>
    </row>
    <row r="6">
      <c r="A6">
        <v>2</v>
      </c>
      <c r="B6" t="s">
        <v>62</v>
      </c>
      <c r="C6" t="s">
        <v>63</v>
      </c>
      <c r="D6" s="6">
        <f>'Besoins'!$B$2*0.02</f>
        <v>0.02</v>
      </c>
      <c r="E6" t="s">
        <v>21</v>
      </c>
    </row>
    <row r="7">
      <c r="A7">
        <v>2</v>
      </c>
      <c r="B7" t="s">
        <v>64</v>
      </c>
      <c r="C7" t="s">
        <v>63</v>
      </c>
      <c r="D7" s="6">
        <f>'Besoins'!$B$2*25</f>
        <v>25</v>
      </c>
      <c r="E7" t="s">
        <v>3</v>
      </c>
    </row>
    <row r="8">
      <c r="A8">
        <v>2</v>
      </c>
      <c r="B8" t="s">
        <v>65</v>
      </c>
      <c r="C8" t="s">
        <v>60</v>
      </c>
      <c r="D8" s="6">
        <f>'Besoins'!$B$2*0.035</f>
        <v>0.035</v>
      </c>
      <c r="E8" t="s">
        <v>21</v>
      </c>
    </row>
    <row r="9">
      <c r="A9">
        <v>1</v>
      </c>
      <c r="B9" t="s">
        <v>66</v>
      </c>
      <c r="C9" t="s">
        <v>57</v>
      </c>
      <c r="D9" s="6">
        <f>'Besoins'!$B$2*5</f>
        <v>5</v>
      </c>
      <c r="E9" t="s">
        <v>15</v>
      </c>
    </row>
    <row r="10">
      <c r="A10">
        <v>2</v>
      </c>
      <c r="B10" t="s">
        <v>67</v>
      </c>
      <c r="C10" t="s">
        <v>60</v>
      </c>
      <c r="D10" s="6">
        <f>'Besoins'!$B$2*5</f>
        <v>5</v>
      </c>
      <c r="E10" t="s">
        <v>15</v>
      </c>
    </row>
    <row r="11">
      <c r="A11">
        <v>2</v>
      </c>
      <c r="B11" t="s">
        <v>68</v>
      </c>
      <c r="C11" t="s">
        <v>63</v>
      </c>
      <c r="D11" s="6">
        <f>'Besoins'!$B$2*5</f>
        <v>5</v>
      </c>
      <c r="E11" t="s">
        <v>3</v>
      </c>
    </row>
    <row r="12">
      <c r="A12">
        <v>2</v>
      </c>
      <c r="B12" t="s">
        <v>69</v>
      </c>
      <c r="C12" t="s">
        <v>60</v>
      </c>
      <c r="D12" s="6">
        <f>'Besoins'!$B$2*0.5</f>
        <v>0.5</v>
      </c>
      <c r="E12" t="s">
        <v>21</v>
      </c>
    </row>
    <row r="13">
      <c r="A13">
        <v>2</v>
      </c>
      <c r="B13" t="s">
        <v>70</v>
      </c>
      <c r="C13" t="s">
        <v>60</v>
      </c>
      <c r="D13" s="6">
        <f>'Besoins'!$B$2*0.01</f>
        <v>0.01</v>
      </c>
      <c r="E13" t="s">
        <v>21</v>
      </c>
    </row>
    <row r="14">
      <c r="A14">
        <v>2</v>
      </c>
      <c r="B14" t="s">
        <v>71</v>
      </c>
      <c r="C14" t="s">
        <v>57</v>
      </c>
      <c r="D14" s="6">
        <f>'Besoins'!$B$2*2.5</f>
        <v>2.5</v>
      </c>
      <c r="E14" t="s">
        <v>3</v>
      </c>
    </row>
    <row r="15">
      <c r="A15">
        <v>3</v>
      </c>
      <c r="B15" t="s">
        <v>72</v>
      </c>
      <c r="C15" t="s">
        <v>60</v>
      </c>
      <c r="D15" s="6">
        <f>'Besoins'!$B$2*2.5</f>
        <v>2.5</v>
      </c>
      <c r="E15" t="s">
        <v>21</v>
      </c>
    </row>
    <row r="16">
      <c r="A16">
        <v>2</v>
      </c>
      <c r="B16" t="s">
        <v>73</v>
      </c>
      <c r="C16" t="s">
        <v>60</v>
      </c>
      <c r="D16" s="6">
        <f>'Besoins'!$B$2*2.5</f>
        <v>2.5</v>
      </c>
      <c r="E1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"00000907 · CUI.DESSERTS · référence : "&amp;Besoins!B3&amp;" "&amp;Besoins!C3&amp;" · multiplicateur réglable sur la feuille ""Besoins"""</f>
        <v>00000907 · CUI.DESSERTS · référence : 8,4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79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2026-09-15T11:54:29Z</dcterms:created>
  <dc:title>ECHAUDÉS AU VIN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2026-09-15T11:54:29Z</dcterms:modified>
  <cp:revision>1</cp:revision>
</cp:coreProperties>
</file>