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<sst xmlns="http://schemas.openxmlformats.org/spreadsheetml/2006/main" count="85" uniqueCount="85">
  <si>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</si>
  <si>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</si>
  <si>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</si>
  <si>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</si>
  <si>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</si>
  <si>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</si>
  <si>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</si>
  <si>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</si>
  <si>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</si>
  <si>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</si>
  <si>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</si>
  <si>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</si>
  <si>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</si>
  <si>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</si>
  <si>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</si>
  <si>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</si>
  <si>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</si>
  <si>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</si>
  <si>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</si>
  <si>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</si>
  <si>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</si>
  <si>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</si>
  <si>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</si>
  <si>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</si>
  <si>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</si>
  <si>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</si>
  <si>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</si>
  <si>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</si>
  <si>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</si>
  <si>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</si>
  <si>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</si>
  <si>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</si>
  <si>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</si>
  <si>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</si>
  <si>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</si>
  <si>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</si>
  <si>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</si>
  <si>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</si>
  <si>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</si>
  <si>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</si>
  <si>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</si>
  <si>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</si>
  <si>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</si>
  <si>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</si>
  <si>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II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</si>
  <si>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</si>
  <si>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</si>
  <si>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</si>
  <si>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</si>
  <si>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</si>
  <si>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</si>
  <si>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</si>
  <si>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</si>
  <si>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</si>
  <si>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</si>
  <si>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</si>
  <si>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</si>
  <si>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</si>
  <si>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</si>
  <si>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</si>
  <si>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</si>
  <si>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</si>
  <si>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</si>
  <si>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</si>
  <si>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</si>
  <si>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</si>
  <si>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</si>
  <si>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</si>
  <si>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</si>
  <si>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</si>
  <si>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</si>
  <si>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</si>
  <si>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</si>
  <si>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 (robinet - moy. France 2026)</t>
  </si>
  <si>
    <t xml:space="preserve">    ↳ Farine de blé T45</t>
  </si>
  <si>
    <t xml:space="preserve">    ↳ Beurre de feuilletage sec 84% MG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</si>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</sst>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2.205</v>
      </c>
      <c r="C3" t="s" s="5">
        <v>3</v>
      </c>
      <c r="D3"/>
      <c r="E3"/>
      <c r="F3"/>
    </row>
    <row r="4">
      <c r="A4" t="s">
        <v>4</v>
      </c>
      <c r="B4" s="6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0.5125</v>
      </c>
      <c r="E7" s="6">
        <f>D7*$B$2</f>
        <v>0.5125</v>
      </c>
      <c r="F7" t="s">
        <v>15</v>
      </c>
      <c r="G7" s="8">
        <f>E7*0.0043</f>
        <v>0.002204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E8*0.72</f>
        <v>0.72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3</v>
      </c>
      <c r="G9" s="8">
        <f>E9*6.2</f>
        <v>3.41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E10*3.8</f>
        <v>0.19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3</v>
      </c>
      <c r="G11" s="8">
        <f>E11*0.35</f>
        <v>0.035</v>
      </c>
    </row>
    <row r="12">
      <c r="A12" t="s">
        <v>28</v>
      </c>
      <c r="B12" t="s">
        <v>29</v>
      </c>
      <c r="C12" t="s">
        <v>30</v>
      </c>
      <c r="D12" s="4">
        <v>0.035</v>
      </c>
      <c r="E12" s="6">
        <f>D12*$B$2</f>
        <v>0.035</v>
      </c>
      <c r="F12" t="s">
        <v>3</v>
      </c>
      <c r="G12" s="8">
        <f>E12*2.2</f>
        <v>0.077</v>
      </c>
    </row>
    <row r="13">
      <c r="A13" t="s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3</v>
      </c>
      <c r="G13" s="8">
        <f>E13*0.35</f>
        <v>0.007</v>
      </c>
    </row>
    <row r="14">
      <c r="A14" t="s">
        <v>34</v>
      </c>
      <c r="B14" t="s">
        <v>35</v>
      </c>
      <c r="C14" t="s">
        <v>36</v>
      </c>
      <c r="D14" s="4">
        <v>0.075</v>
      </c>
      <c r="E14" s="6">
        <f>D14*$B$2</f>
        <v>0.075</v>
      </c>
      <c r="F14" t="s">
        <v>3</v>
      </c>
      <c r="G14" s="8">
        <f>E14*0.82</f>
        <v>0.0615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1">
        <v>46</v>
      </c>
      <c r="E2" t="s" s="11"/>
      <c r="F2"/>
    </row>
    <row r="3">
      <c r="A3" t="s">
        <v>44</v>
      </c>
      <c r="B3">
        <v>2</v>
      </c>
      <c r="C3" t="s">
        <v>47</v>
      </c>
      <c r="D3" t="s" s="11">
        <v>48</v>
      </c>
      <c r="E3" t="s" s="11"/>
      <c r="F3"/>
    </row>
    <row r="4">
      <c r="A4" t="s">
        <v>44</v>
      </c>
      <c r="B4">
        <v>3</v>
      </c>
      <c r="C4" t="s">
        <v>49</v>
      </c>
      <c r="D4" t="s" s="11">
        <v>50</v>
      </c>
      <c r="E4" t="s" s="11"/>
      <c r="F4"/>
    </row>
    <row r="5">
      <c r="A5" t="s">
        <v>44</v>
      </c>
      <c r="B5">
        <v>4</v>
      </c>
      <c r="C5"/>
      <c r="D5" t="s" s="11">
        <v>51</v>
      </c>
      <c r="E5" t="s" s="11"/>
      <c r="F5"/>
    </row>
    <row r="6">
      <c r="A6" t="s">
        <v>44</v>
      </c>
      <c r="B6">
        <v>5</v>
      </c>
      <c r="C6" t="s">
        <v>52</v>
      </c>
      <c r="D6" t="s" s="11">
        <v>53</v>
      </c>
      <c r="E6" t="s" s="11"/>
      <c r="F6"/>
    </row>
    <row r="7">
      <c r="A7" t="s">
        <v>54</v>
      </c>
      <c r="B7">
        <v>1</v>
      </c>
      <c r="C7" t="s">
        <v>49</v>
      </c>
      <c r="D7" t="s" s="11">
        <v>55</v>
      </c>
      <c r="E7" t="s" s="11"/>
      <c r="F7"/>
    </row>
    <row r="8">
      <c r="A8" t="s">
        <v>54</v>
      </c>
      <c r="B8">
        <v>2</v>
      </c>
      <c r="C8" t="s">
        <v>56</v>
      </c>
      <c r="D8" t="s" s="11">
        <v>57</v>
      </c>
      <c r="E8" t="s" s="11"/>
      <c r="F8"/>
    </row>
    <row r="9">
      <c r="A9" t="s">
        <v>54</v>
      </c>
      <c r="B9">
        <v>3</v>
      </c>
      <c r="C9" t="s">
        <v>58</v>
      </c>
      <c r="D9" t="s" s="11">
        <v>59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44</v>
      </c>
      <c r="C2" t="s">
        <v>64</v>
      </c>
      <c r="D2" s="6">
        <f>'Besoins'!$B$2*2.205</f>
        <v>2.205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'Besoins'!$B$2*0.035</f>
        <v>0.035</v>
      </c>
      <c r="E3" t="s">
        <v>3</v>
      </c>
    </row>
    <row r="4">
      <c r="A4">
        <v>1</v>
      </c>
      <c r="B4" t="s">
        <v>67</v>
      </c>
      <c r="C4" t="s">
        <v>64</v>
      </c>
      <c r="D4" s="6">
        <f>'Besoins'!$B$2*0.025</f>
        <v>0.025</v>
      </c>
      <c r="E4" t="s">
        <v>3</v>
      </c>
    </row>
    <row r="5">
      <c r="A5">
        <v>2</v>
      </c>
      <c r="B5" t="s">
        <v>68</v>
      </c>
      <c r="C5" t="s">
        <v>66</v>
      </c>
      <c r="D5" s="6">
        <f>'Besoins'!$B$2*0.1</f>
        <v>0.1</v>
      </c>
      <c r="E5" t="s">
        <v>3</v>
      </c>
    </row>
    <row r="6">
      <c r="A6">
        <v>2</v>
      </c>
      <c r="B6" t="s">
        <v>69</v>
      </c>
      <c r="C6" t="s">
        <v>66</v>
      </c>
      <c r="D6" s="6">
        <f>'Besoins'!$B$2*0.0125</f>
        <v>0.0125</v>
      </c>
      <c r="E6" t="s">
        <v>15</v>
      </c>
    </row>
    <row r="7">
      <c r="A7">
        <v>1</v>
      </c>
      <c r="B7" t="s">
        <v>70</v>
      </c>
      <c r="C7" t="s">
        <v>66</v>
      </c>
      <c r="D7" s="6">
        <f>'Besoins'!$B$2*0.075</f>
        <v>0.075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'Besoins'!$B$2*0.05</f>
        <v>0.05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'Besoins'!$B$2*0.02</f>
        <v>0.02</v>
      </c>
      <c r="E9" t="s">
        <v>3</v>
      </c>
    </row>
    <row r="10">
      <c r="A10">
        <v>1</v>
      </c>
      <c r="B10" t="s">
        <v>73</v>
      </c>
      <c r="C10" t="s">
        <v>66</v>
      </c>
      <c r="D10" s="6">
        <f>'Besoins'!$B$2*0.5</f>
        <v>0.5</v>
      </c>
      <c r="E10" t="s">
        <v>15</v>
      </c>
    </row>
    <row r="11">
      <c r="A11">
        <v>1</v>
      </c>
      <c r="B11" t="s">
        <v>74</v>
      </c>
      <c r="C11" t="s">
        <v>66</v>
      </c>
      <c r="D11" s="6">
        <f>'Besoins'!$B$2*1</f>
        <v>1</v>
      </c>
      <c r="E11" t="s">
        <v>3</v>
      </c>
    </row>
    <row r="12">
      <c r="A12">
        <v>1</v>
      </c>
      <c r="B12" t="s">
        <v>75</v>
      </c>
      <c r="C12" t="s">
        <v>66</v>
      </c>
      <c r="D12" s="6">
        <f>'Besoins'!$B$2*0.55</f>
        <v>0.55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2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"[DISSOUDRE] "&amp;Procedure!D2</f>
        <v>[DISSOUDRE] Délayer 35gr de levure avec 35ml d'eau à ±45°C</v>
      </c>
      <c r="C5"/>
      <c r="D5"/>
    </row>
    <row r="6">
      <c r="A6" t="s" s="14">
        <v>79</v>
      </c>
      <c r="B6" t="str" s="11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4">
        <v>80</v>
      </c>
      <c r="B7" t="str" s="11">
        <f>"[METTRE] "&amp;Procedure!D4</f>
        <v>[METTRE] Mettre le tout dans une cuve contenant 1000gr de farine, pétrir sans trop corser</v>
      </c>
      <c r="C7"/>
      <c r="D7"/>
    </row>
    <row r="8">
      <c r="A8" t="s" s="14">
        <v>81</v>
      </c>
      <c r="B8" t="str" s="11">
        <f>Procedure!D5</f>
        <v>Puis faire comme Croissant I sauf abaisser à 1,75mm, ne mettre que 550gr de beurre</v>
      </c>
      <c r="C8"/>
      <c r="D8"/>
    </row>
    <row r="9">
      <c r="A9" t="s" s="14">
        <v>82</v>
      </c>
      <c r="B9" t="str" s="11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3">
        <v>83</v>
      </c>
      <c r="B11"/>
      <c r="C11"/>
      <c r="D11"/>
    </row>
    <row r="12">
      <c r="A12" t="s" s="14">
        <v>78</v>
      </c>
      <c r="B12" t="str" s="11">
        <f>"[METTRE] "&amp;Procedure!D7</f>
        <v>[METTRE] Mettre en purée 4kg de pommes de terre</v>
      </c>
      <c r="C12"/>
      <c r="D12"/>
    </row>
    <row r="13">
      <c r="A13" t="s" s="14">
        <v>79</v>
      </c>
      <c r="B13" t="str" s="11">
        <f>"[INCORPORER] "&amp;Procedure!D8</f>
        <v>[INCORPORER] Ajouter 500ml d'eau</v>
      </c>
      <c r="C13"/>
      <c r="D13"/>
    </row>
    <row r="14">
      <c r="A14" t="s" s="14">
        <v>80</v>
      </c>
      <c r="B14" t="str" s="11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5">
        <v>84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