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<sst xmlns="http://schemas.openxmlformats.org/spreadsheetml/2006/main" count="101" uniqueCount="101">
  <si>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</si>
  <si>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</si>
  <si>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</si>
  <si>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</si>
  <si>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</si>
  <si>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</si>
  <si>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</si>
  <si>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</si>
  <si>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</si>
  <si>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</si>
  <si>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</si>
  <si>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</si>
  <si>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</si>
  <si>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</si>
  <si>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</si>
  <si>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</si>
  <si>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</si>
  <si>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</si>
  <si>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</si>
  <si>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</si>
  <si>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</si>
  <si>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</si>
  <si>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</si>
  <si>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</si>
  <si>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</si>
  <si>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</si>
  <si>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</si>
  <si>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</si>
  <si>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</si>
  <si>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</si>
  <si>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</si>
  <si>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</si>
  <si>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</si>
  <si>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</si>
  <si>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</si>
  <si>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</si>
  <si>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</si>
  <si>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</si>
  <si>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</si>
  <si>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</si>
  <si>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ECLAIR CRÈME CHANTILLY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</si>
  <si>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</si>
  <si>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</si>
  <si>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</si>
  <si>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</si>
  <si>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</si>
  <si>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</si>
  <si>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</si>
  <si>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</si>
  <si>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</si>
  <si>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</si>
  <si>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</si>
  <si>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</si>
  <si>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</si>
  <si>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</si>
  <si>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</si>
  <si>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</si>
  <si>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</si>
  <si>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</si>
  <si>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</si>
  <si>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</si>
  <si>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</si>
  <si>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</si>
  <si>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</si>
  <si>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</si>
  <si>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</si>
  <si>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</si>
  <si>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</si>
  <si>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</si>
  <si>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</si>
  <si>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</si>
  <si>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</si>
  <si>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</si>
  <si>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</si>
  <si>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ECLAIR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</si>
  <si>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</si>
  <si>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</si>
  <si>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</si>
  <si>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</si>
  <si>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</si>
  <si>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</si>
  <si>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</si>
  <si>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</si>
  <si>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</si>
  <si>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CHANTILLY</t>
  </si>
  <si>
    <t xml:space="preserve">        ↳ CREME FRAOECHE</t>
  </si>
  <si>
    <t xml:space="preserve">        ↳ SUCRE (S2)</t>
  </si>
  <si>
    <t>Fiche technique — ECLAIR CRÈME CHANTILLY</t>
  </si>
  <si>
    <t>ECLAIR CRÈME CHANTILLY  00000896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</si>
  <si>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</si>
  <si>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</si>
  <si>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</si>
  <si>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</si>
  <si>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</si>
  <si>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</si>
  <si>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>4.</t>
  </si>
  <si>
    <t>5.</t>
  </si>
  <si>
    <t xml:space="preserve">    OEUF (P) (conv.)</t>
  </si>
  <si>
    <t>6.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</si>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</sst>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9">
        <f>E7*0.022064</f>
        <v>0.000177</v>
      </c>
    </row>
    <row r="8">
      <c r="A8" t="s" s="8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15</v>
      </c>
      <c r="G8" s="9">
        <f>E8*3.9514</f>
        <v>0.023708</v>
      </c>
    </row>
    <row r="9">
      <c r="A9" t="s" s="8">
        <v>19</v>
      </c>
      <c r="B9" t="s">
        <v>20</v>
      </c>
      <c r="C9" t="s">
        <v>18</v>
      </c>
      <c r="D9" s="4">
        <v>0.3</v>
      </c>
      <c r="E9" s="6">
        <f>D9*$B$2</f>
        <v>0.3</v>
      </c>
      <c r="F9" t="s">
        <v>21</v>
      </c>
      <c r="G9" s="9">
        <f>E9*2.5335</f>
        <v>0.76005</v>
      </c>
    </row>
    <row r="10">
      <c r="A10" t="s" s="8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3</v>
      </c>
      <c r="G10" s="9">
        <f>E10*0.27</f>
        <v>0.054</v>
      </c>
    </row>
    <row r="11">
      <c r="A11" t="s" s="8">
        <v>25</v>
      </c>
      <c r="B11" t="s">
        <v>26</v>
      </c>
      <c r="C11" t="s">
        <v>27</v>
      </c>
      <c r="D11" s="4">
        <v>0.013</v>
      </c>
      <c r="E11" s="6">
        <f>D11*$B$2</f>
        <v>0.013</v>
      </c>
      <c r="F11" t="s">
        <v>21</v>
      </c>
      <c r="G11" s="9">
        <f>E11*0.003</f>
        <v>0.000039</v>
      </c>
    </row>
    <row r="12">
      <c r="A12" t="s" s="8">
        <v>28</v>
      </c>
      <c r="B12" t="s">
        <v>29</v>
      </c>
      <c r="C12" t="s">
        <v>27</v>
      </c>
      <c r="D12" s="4">
        <v>0.0002</v>
      </c>
      <c r="E12" s="6">
        <f>D12*$B$2</f>
        <v>0.0002</v>
      </c>
      <c r="F12" t="s">
        <v>15</v>
      </c>
      <c r="G12" s="9">
        <f>E12*0.186416</f>
        <v>0.000037</v>
      </c>
    </row>
    <row r="13">
      <c r="A13" t="s" s="8">
        <v>30</v>
      </c>
      <c r="B13" t="s">
        <v>31</v>
      </c>
      <c r="C13" t="s">
        <v>32</v>
      </c>
      <c r="D13" s="4">
        <v>0.0244</v>
      </c>
      <c r="E13" s="6">
        <f>D13*$B$2</f>
        <v>0.0244</v>
      </c>
      <c r="F13" t="s">
        <v>15</v>
      </c>
      <c r="G13" s="9">
        <f>E13*0.95</f>
        <v>0.02318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>
        <v>44</v>
      </c>
      <c r="F3"/>
    </row>
    <row r="4">
      <c r="A4" t="s">
        <v>41</v>
      </c>
      <c r="B4">
        <v>2</v>
      </c>
      <c r="C4" t="s">
        <v>45</v>
      </c>
      <c r="D4" t="s" s="12">
        <v>46</v>
      </c>
      <c r="E4" t="s" s="12">
        <v>47</v>
      </c>
      <c r="F4"/>
    </row>
    <row r="5">
      <c r="A5" t="s">
        <v>41</v>
      </c>
      <c r="B5">
        <v>3</v>
      </c>
      <c r="C5" t="s">
        <v>48</v>
      </c>
      <c r="D5" t="s" s="12">
        <v>49</v>
      </c>
      <c r="E5" t="s" s="12">
        <v>50</v>
      </c>
      <c r="F5"/>
    </row>
    <row r="6">
      <c r="A6" t="s">
        <v>51</v>
      </c>
      <c r="B6">
        <v>1</v>
      </c>
      <c r="C6" t="s">
        <v>52</v>
      </c>
      <c r="D6" t="s" s="12">
        <v>53</v>
      </c>
      <c r="E6" t="s" s="12">
        <v>54</v>
      </c>
      <c r="F6"/>
    </row>
    <row r="7">
      <c r="A7" t="s">
        <v>51</v>
      </c>
      <c r="B7">
        <v>2</v>
      </c>
      <c r="C7" t="s">
        <v>55</v>
      </c>
      <c r="D7" t="s" s="12">
        <v>56</v>
      </c>
      <c r="E7" t="s" s="12">
        <v>57</v>
      </c>
      <c r="F7"/>
    </row>
    <row r="8">
      <c r="A8" t="s">
        <v>51</v>
      </c>
      <c r="B8">
        <v>3</v>
      </c>
      <c r="C8" t="s">
        <v>58</v>
      </c>
      <c r="D8" t="s" s="12">
        <v>59</v>
      </c>
      <c r="E8" t="s" s="12">
        <v>60</v>
      </c>
      <c r="F8"/>
    </row>
    <row r="9">
      <c r="A9" t="s">
        <v>51</v>
      </c>
      <c r="B9">
        <v>4</v>
      </c>
      <c r="C9" t="s">
        <v>61</v>
      </c>
      <c r="D9" t="s" s="12">
        <v>62</v>
      </c>
      <c r="E9" t="s" s="12">
        <v>63</v>
      </c>
      <c r="F9"/>
    </row>
    <row r="10">
      <c r="A10" t="s">
        <v>51</v>
      </c>
      <c r="B10">
        <v>5</v>
      </c>
      <c r="C10" t="s">
        <v>64</v>
      </c>
      <c r="D10" t="s" s="12">
        <v>65</v>
      </c>
      <c r="E10" t="s" s="12">
        <v>66</v>
      </c>
      <c r="F10"/>
    </row>
    <row r="11">
      <c r="A11" t="s">
        <v>51</v>
      </c>
      <c r="B11">
        <v>6</v>
      </c>
      <c r="C11" t="s">
        <v>58</v>
      </c>
      <c r="D11" t="s" s="12">
        <v>67</v>
      </c>
      <c r="E11" t="s" s="12"/>
      <c r="F11"/>
    </row>
    <row r="12">
      <c r="A12" t="s">
        <v>68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40</v>
      </c>
      <c r="C2" t="s">
        <v>73</v>
      </c>
      <c r="D2" s="6">
        <f>'Besoins'!$B$2*6</f>
        <v>6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'Besoins'!$B$2*6</f>
        <v>6</v>
      </c>
      <c r="E3" t="s">
        <v>3</v>
      </c>
    </row>
    <row r="4">
      <c r="A4">
        <v>2</v>
      </c>
      <c r="B4" t="s">
        <v>75</v>
      </c>
      <c r="C4" t="s">
        <v>73</v>
      </c>
      <c r="D4" s="6">
        <f>'Besoins'!$B$2*0.0386</f>
        <v>0.0386</v>
      </c>
      <c r="E4" t="s">
        <v>15</v>
      </c>
    </row>
    <row r="5">
      <c r="A5">
        <v>3</v>
      </c>
      <c r="B5" t="s">
        <v>76</v>
      </c>
      <c r="C5" t="s">
        <v>77</v>
      </c>
      <c r="D5" s="6">
        <f>'Besoins'!$B$2*0.013</f>
        <v>0.013</v>
      </c>
      <c r="E5" t="s">
        <v>21</v>
      </c>
    </row>
    <row r="6">
      <c r="A6">
        <v>3</v>
      </c>
      <c r="B6" t="s">
        <v>78</v>
      </c>
      <c r="C6" t="s">
        <v>77</v>
      </c>
      <c r="D6" s="6">
        <f>'Besoins'!$B$2*0.0002</f>
        <v>0.0002</v>
      </c>
      <c r="E6" t="s">
        <v>15</v>
      </c>
    </row>
    <row r="7">
      <c r="A7">
        <v>3</v>
      </c>
      <c r="B7" t="s">
        <v>79</v>
      </c>
      <c r="C7" t="s">
        <v>77</v>
      </c>
      <c r="D7" s="6">
        <f>'Besoins'!$B$2*0.0004</f>
        <v>0.0004</v>
      </c>
      <c r="E7" t="s">
        <v>15</v>
      </c>
    </row>
    <row r="8">
      <c r="A8">
        <v>3</v>
      </c>
      <c r="B8" t="s">
        <v>80</v>
      </c>
      <c r="C8" t="s">
        <v>77</v>
      </c>
      <c r="D8" s="6">
        <f>'Besoins'!$B$2*0.006</f>
        <v>0.006</v>
      </c>
      <c r="E8" t="s">
        <v>15</v>
      </c>
    </row>
    <row r="9">
      <c r="A9">
        <v>3</v>
      </c>
      <c r="B9" t="s">
        <v>81</v>
      </c>
      <c r="C9" t="s">
        <v>77</v>
      </c>
      <c r="D9" s="6">
        <f>'Besoins'!$B$2*0.008</f>
        <v>0.008</v>
      </c>
      <c r="E9" t="s">
        <v>15</v>
      </c>
    </row>
    <row r="10">
      <c r="A10">
        <v>3</v>
      </c>
      <c r="B10" t="s">
        <v>82</v>
      </c>
      <c r="C10" t="s">
        <v>83</v>
      </c>
      <c r="D10" s="6">
        <f>'Besoins'!$B$2*0.2</f>
        <v>0.2</v>
      </c>
      <c r="E10" t="s">
        <v>3</v>
      </c>
    </row>
    <row r="11">
      <c r="A11">
        <v>1</v>
      </c>
      <c r="B11" t="s">
        <v>84</v>
      </c>
      <c r="C11" t="s">
        <v>73</v>
      </c>
      <c r="D11" s="6">
        <f>'Besoins'!$B$2*0.324</f>
        <v>0.324</v>
      </c>
      <c r="E11" t="s">
        <v>15</v>
      </c>
    </row>
    <row r="12">
      <c r="A12">
        <v>2</v>
      </c>
      <c r="B12" t="s">
        <v>85</v>
      </c>
      <c r="C12" t="s">
        <v>77</v>
      </c>
      <c r="D12" s="6">
        <f>'Besoins'!$B$2*0.3</f>
        <v>0.3</v>
      </c>
      <c r="E12" t="s">
        <v>21</v>
      </c>
    </row>
    <row r="13">
      <c r="A13">
        <v>2</v>
      </c>
      <c r="B13" t="s">
        <v>86</v>
      </c>
      <c r="C13" t="s">
        <v>77</v>
      </c>
      <c r="D13" s="6">
        <f>'Besoins'!$B$2*0.024</f>
        <v>0.024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"00000896 · PAT.INDIVIDUELS · référence : "&amp;Besoins!B3&amp;" "&amp;Besoins!C3&amp;" · multiplicateur réglable sur la feuille ""Besoins"""</f>
        <v>00000896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 t="s" s="16">
        <v>90</v>
      </c>
      <c r="B8" t="str" s="12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91</v>
      </c>
      <c r="B10" t="str" s="12">
        <f>"[DORER] "&amp;Procedure!D4</f>
        <v>[DORER] Dorer a l'oeuf entier battu au pinceau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92</v>
      </c>
      <c r="B12" t="str" s="12">
        <f>"[ENFOURNER] "&amp;Procedure!D5</f>
        <v>[ENFOURNER] Enfourner a four chaud puis baisser progressivement la temperature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4">
        <v>93</v>
      </c>
      <c r="B15"/>
      <c r="C15"/>
      <c r="D15"/>
    </row>
    <row r="16">
      <c r="A16" t="s" s="16">
        <v>90</v>
      </c>
      <c r="B16" t="str" s="12">
        <f>"[TAMISER] "&amp;Procedure!D6</f>
        <v>[TAMISER] farine T55 avant toutes étapes</v>
      </c>
      <c r="C16"/>
      <c r="D16"/>
    </row>
    <row r="17">
      <c r="A17"/>
      <c r="B17" t="str">
        <f>Besoins!B7</f>
        <v>FARINE (FLEUR DE FROMENT)</v>
      </c>
      <c r="C17" s="6">
        <f>Besoins!E7</f>
        <v>0.008</v>
      </c>
      <c r="D17" t="str">
        <f>Besoins!F7</f>
        <v>kg</v>
      </c>
    </row>
    <row r="18">
      <c r="A18"/>
      <c r="B18" t="str" s="15">
        <f>"ℹ "&amp;Procedure!E6</f>
        <v>ℹ</v>
      </c>
      <c r="C18"/>
      <c r="D18"/>
    </row>
    <row r="19">
      <c r="A19" t="s" s="16">
        <v>91</v>
      </c>
      <c r="B19" t="str" s="12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Besoins!B11</f>
        <v>EAU</v>
      </c>
      <c r="C20" s="6">
        <f>Besoins!E11</f>
        <v>0.013</v>
      </c>
      <c r="D20" t="str">
        <f>Besoins!F11</f>
        <v>lt</v>
      </c>
    </row>
    <row r="21">
      <c r="A21"/>
      <c r="B21" t="str">
        <f>Besoins!B12</f>
        <v>SEL</v>
      </c>
      <c r="C21" s="6">
        <f>Besoins!E12</f>
        <v>0.0002</v>
      </c>
      <c r="D21" t="str">
        <f>Besoins!F12</f>
        <v>kg</v>
      </c>
    </row>
    <row r="22">
      <c r="A22"/>
      <c r="B22" t="s">
        <v>94</v>
      </c>
      <c r="C22" s="6">
        <f>'Besoins'!$B$2*0.0004</f>
        <v>0.0004</v>
      </c>
      <c r="D22" t="s">
        <v>15</v>
      </c>
    </row>
    <row r="23">
      <c r="A23"/>
      <c r="B23" t="str">
        <f>Besoins!B8</f>
        <v>BEURRE</v>
      </c>
      <c r="C23" s="6">
        <f>Besoins!E8</f>
        <v>0.006</v>
      </c>
      <c r="D23" t="str">
        <f>Besoins!F8</f>
        <v>kg</v>
      </c>
    </row>
    <row r="24">
      <c r="A24"/>
      <c r="B24" t="str" s="15">
        <f>"ℹ "&amp;Procedure!E7</f>
        <v>ℹ</v>
      </c>
      <c r="C24"/>
      <c r="D24"/>
    </row>
    <row r="25">
      <c r="A25" t="s" s="16">
        <v>92</v>
      </c>
      <c r="B25" t="str" s="12">
        <f>"[MÉLANGER] "&amp;Procedure!D8</f>
        <v>[MÉLANGER] La farine dans le liquide</v>
      </c>
      <c r="C25"/>
      <c r="D25"/>
    </row>
    <row r="26">
      <c r="A26"/>
      <c r="B26" t="str" s="15">
        <f>"ℹ "&amp;Procedure!E8</f>
        <v>ℹ</v>
      </c>
      <c r="C26"/>
      <c r="D26"/>
    </row>
    <row r="27">
      <c r="A27" t="s" s="16">
        <v>95</v>
      </c>
      <c r="B27" t="str" s="12">
        <f>"[DESSÉCHER] "&amp;Procedure!D9</f>
        <v>[DESSÉCHER] La panade à la spatule</v>
      </c>
      <c r="C27"/>
      <c r="D27"/>
    </row>
    <row r="28">
      <c r="A28"/>
      <c r="B28" t="str" s="15">
        <f>"ℹ "&amp;Procedure!E9</f>
        <v>ℹ</v>
      </c>
      <c r="C28"/>
      <c r="D28"/>
    </row>
    <row r="29">
      <c r="A29" t="s" s="16">
        <v>96</v>
      </c>
      <c r="B29" t="str" s="12">
        <f>"[INCORPORER] "&amp;Procedure!D10</f>
        <v>[INCORPORER] Les œufs entiers un à un</v>
      </c>
      <c r="C29"/>
      <c r="D29"/>
    </row>
    <row r="30">
      <c r="A30"/>
      <c r="B30" t="s">
        <v>97</v>
      </c>
      <c r="C30" s="6">
        <f>'Besoins'!$B$2*0.2</f>
        <v>0.2</v>
      </c>
      <c r="D30" t="s">
        <v>3</v>
      </c>
    </row>
    <row r="31">
      <c r="A31"/>
      <c r="B31" t="str" s="15">
        <f>"ℹ "&amp;Procedure!E10</f>
        <v>ℹ</v>
      </c>
      <c r="C31"/>
      <c r="D31"/>
    </row>
    <row r="32">
      <c r="A32" t="s" s="16">
        <v>98</v>
      </c>
      <c r="B32" t="str" s="12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4">
        <v>99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7">
        <v>100</v>
      </c>
      <c r="B37"/>
      <c r="C37"/>
      <c r="D37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2026-08-01T07:30:03Z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2026-08-01T07:30:03Z</dcterms:modified>
  <cp:revision>1</cp:revision>
</cp:coreProperties>
</file>