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<sst xmlns="http://schemas.openxmlformats.org/spreadsheetml/2006/main" count="80" uniqueCount="80">
  <si>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</si>
  <si>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</si>
  <si>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</si>
  <si>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</si>
  <si>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</si>
  <si>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</si>
  <si>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</si>
  <si>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</si>
  <si>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</si>
  <si>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</si>
  <si>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</si>
  <si>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</si>
  <si>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</si>
  <si>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</si>
  <si>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</si>
  <si>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</si>
  <si>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</si>
  <si>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</si>
  <si>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</si>
  <si>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</si>
  <si>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</si>
  <si>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</si>
  <si>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</si>
  <si>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</si>
  <si>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</si>
  <si>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</si>
  <si>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</si>
  <si>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</si>
  <si>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</si>
  <si>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</si>
  <si>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</si>
  <si>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</si>
  <si>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</si>
  <si>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</si>
  <si>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</si>
  <si>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</si>
  <si>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</si>
  <si>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</si>
  <si>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</si>
  <si>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</si>
  <si>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</si>
  <si>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</si>
  <si>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</si>
  <si>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GATEAU ROULé à LA MOUSSE DE BANANE EN TRANCHE</t>
  </si>
  <si>
    <t>GATEAU ROULé à LA MOUSSE DE BANANE (10*60 CM)</t>
  </si>
  <si>
    <t>BISCUIT ROULé (FEUILLES)</t>
  </si>
  <si>
    <t>BISCUIT ROULé</t>
  </si>
  <si>
    <t>CRÈME BAVAROISE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</si>
  <si>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</si>
  <si>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</si>
  <si>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</si>
  <si>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</si>
  <si>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</si>
  <si>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</si>
  <si>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GATEAU ROULé à LA MOUSSE DE BANANE (10*60 CM)</t>
  </si>
  <si>
    <t xml:space="preserve">        ↳ BISCUIT ROULé (FEUILLES)</t>
  </si>
  <si>
    <t xml:space="preserve">            ↳ BISCUIT ROULé</t>
  </si>
  <si>
    <t xml:space="preserve">                ↳ OEUF (P) (conv.)</t>
  </si>
  <si>
    <t>conversion</t>
  </si>
  <si>
    <t xml:space="preserve">                ↳ JAUNE D'OEUF (P) (conv.)</t>
  </si>
  <si>
    <t xml:space="preserve">                ↳ SUCRE (S2)</t>
  </si>
  <si>
    <t>matiere</t>
  </si>
  <si>
    <t xml:space="preserve">                ↳ FARINE (FLEUR DE FROMENT)</t>
  </si>
  <si>
    <t xml:space="preserve">                ↳ BLANC D'OEUF (P) (conv.)</t>
  </si>
  <si>
    <t xml:space="preserve">            ↳ papier silicone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</si>
  <si>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</si>
  <si>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</si>
  <si>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</si>
  <si>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 (conv.)</t>
  </si>
  <si>
    <t xml:space="preserve">            ↳ CREME FRAOECHE</t>
  </si>
  <si>
    <t xml:space="preserve">        ↳ PURE DE BANANES (BOIRON)</t>
  </si>
  <si>
    <t xml:space="preserve">        ↳ GELATINE EN FEUILLES (P) (conv.)</t>
  </si>
  <si>
    <t>Fiche technique — GATEAU ROULé à LA MOUSSE DE BANANE EN TRANCHE</t>
  </si>
  <si>
    <t>GATEAU ROULé à LA MOUSSE DE BANANE EN TRANCHE  00000895</t>
  </si>
  <si>
    <t>↳ 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</si>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</sst>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0.075</v>
      </c>
      <c r="E7" s="6">
        <f>D7*$B$2</f>
        <v>0.075</v>
      </c>
      <c r="F7" t="s">
        <v>15</v>
      </c>
      <c r="G7" s="9">
        <f>E7*0.022064</f>
        <v>0.001655</v>
      </c>
    </row>
    <row r="8">
      <c r="A8" t="s" s="8">
        <v>16</v>
      </c>
      <c r="B8" t="s">
        <v>17</v>
      </c>
      <c r="C8" t="s">
        <v>14</v>
      </c>
      <c r="D8" s="4">
        <v>2.142857</v>
      </c>
      <c r="E8" s="6">
        <f>D8*$B$2</f>
        <v>2.142857</v>
      </c>
      <c r="F8" t="s">
        <v>15</v>
      </c>
      <c r="G8" s="9">
        <f>E8*16.094501073</f>
        <v>34.488214</v>
      </c>
    </row>
    <row r="9">
      <c r="A9" t="s" s="8">
        <v>18</v>
      </c>
      <c r="B9" t="s">
        <v>19</v>
      </c>
      <c r="C9" t="s">
        <v>20</v>
      </c>
      <c r="D9" s="4">
        <v>0.089286</v>
      </c>
      <c r="E9" s="6">
        <f>D9*$B$2</f>
        <v>0.089286</v>
      </c>
      <c r="F9" t="s">
        <v>21</v>
      </c>
      <c r="G9" s="9">
        <f>E9*2.5334918928</f>
        <v>0.226205</v>
      </c>
    </row>
    <row r="10">
      <c r="A10" t="s" s="8">
        <v>22</v>
      </c>
      <c r="B10" t="s">
        <v>23</v>
      </c>
      <c r="C10" t="s">
        <v>24</v>
      </c>
      <c r="D10" s="4">
        <v>6.446429</v>
      </c>
      <c r="E10" s="6">
        <f>D10*$B$2</f>
        <v>6.446429</v>
      </c>
      <c r="F10" t="s">
        <v>3</v>
      </c>
      <c r="G10" s="9">
        <f>E10*0.269999982</f>
        <v>1.740536</v>
      </c>
    </row>
    <row r="11">
      <c r="A11" t="s" s="8">
        <v>25</v>
      </c>
      <c r="B11" t="s">
        <v>26</v>
      </c>
      <c r="C11" t="s">
        <v>24</v>
      </c>
      <c r="D11" s="4">
        <v>0.089286</v>
      </c>
      <c r="E11" s="6">
        <f>D11*$B$2</f>
        <v>0.089286</v>
      </c>
      <c r="F11" t="s">
        <v>21</v>
      </c>
      <c r="G11" s="9">
        <f>E11*0.5998980803</f>
        <v>0.053563</v>
      </c>
    </row>
    <row r="12">
      <c r="A12" t="s" s="8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9">
        <f>E12*0.0632128</f>
        <v>0.063213</v>
      </c>
    </row>
    <row r="13">
      <c r="A13" t="s" s="8">
        <v>30</v>
      </c>
      <c r="B13" t="s">
        <v>31</v>
      </c>
      <c r="C13" t="s">
        <v>32</v>
      </c>
      <c r="D13" s="4">
        <v>0.172321</v>
      </c>
      <c r="E13" s="6">
        <f>D13*$B$2</f>
        <v>0.172321</v>
      </c>
      <c r="F13" t="s">
        <v>15</v>
      </c>
      <c r="G13" s="9">
        <f>E13*0.9500023627</f>
        <v>0.163705</v>
      </c>
    </row>
    <row r="14">
      <c r="A14" t="s" s="8">
        <v>33</v>
      </c>
      <c r="B14" t="s">
        <v>34</v>
      </c>
      <c r="C14" t="s">
        <v>35</v>
      </c>
      <c r="D14" s="4">
        <v>0.25</v>
      </c>
      <c r="E14" s="6">
        <f>D14*$B$2</f>
        <v>0.25</v>
      </c>
      <c r="F14" t="s">
        <v>21</v>
      </c>
      <c r="G14" s="9">
        <f>E14*4.8339</f>
        <v>1.208475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43</v>
      </c>
      <c r="C2" t="s">
        <v>53</v>
      </c>
      <c r="D2" s="6">
        <f>'Besoins'!$B$2*10</f>
        <v>10</v>
      </c>
      <c r="E2" t="s">
        <v>3</v>
      </c>
    </row>
    <row r="3">
      <c r="A3">
        <v>1</v>
      </c>
      <c r="B3" t="s">
        <v>54</v>
      </c>
      <c r="C3" t="s">
        <v>53</v>
      </c>
      <c r="D3" s="6">
        <f>'Besoins'!$B$2*1</f>
        <v>1</v>
      </c>
      <c r="E3" t="s">
        <v>3</v>
      </c>
    </row>
    <row r="4">
      <c r="A4">
        <v>2</v>
      </c>
      <c r="B4" t="s">
        <v>55</v>
      </c>
      <c r="C4" t="s">
        <v>53</v>
      </c>
      <c r="D4" s="6">
        <f>'Besoins'!$B$2*1</f>
        <v>1</v>
      </c>
      <c r="E4" t="s">
        <v>3</v>
      </c>
    </row>
    <row r="5">
      <c r="A5">
        <v>3</v>
      </c>
      <c r="B5" t="s">
        <v>56</v>
      </c>
      <c r="C5" t="s">
        <v>53</v>
      </c>
      <c r="D5" s="6">
        <f>'Besoins'!$B$2*0.48</f>
        <v>0.48</v>
      </c>
      <c r="E5" t="s">
        <v>15</v>
      </c>
    </row>
    <row r="6">
      <c r="A6">
        <v>4</v>
      </c>
      <c r="B6" t="s">
        <v>57</v>
      </c>
      <c r="C6" t="s">
        <v>58</v>
      </c>
      <c r="D6" s="6">
        <f>'Besoins'!$B$2*3</f>
        <v>3</v>
      </c>
      <c r="E6" t="s">
        <v>3</v>
      </c>
    </row>
    <row r="7">
      <c r="A7">
        <v>4</v>
      </c>
      <c r="B7" t="s">
        <v>59</v>
      </c>
      <c r="C7" t="s">
        <v>58</v>
      </c>
      <c r="D7" s="6">
        <f>'Besoins'!$B$2*3</f>
        <v>3</v>
      </c>
      <c r="E7" t="s">
        <v>3</v>
      </c>
    </row>
    <row r="8">
      <c r="A8">
        <v>4</v>
      </c>
      <c r="B8" t="s">
        <v>60</v>
      </c>
      <c r="C8" t="s">
        <v>61</v>
      </c>
      <c r="D8" s="6">
        <f>'Besoins'!$B$2*0.12</f>
        <v>0.12</v>
      </c>
      <c r="E8" t="s">
        <v>15</v>
      </c>
    </row>
    <row r="9">
      <c r="A9">
        <v>4</v>
      </c>
      <c r="B9" t="s">
        <v>62</v>
      </c>
      <c r="C9" t="s">
        <v>61</v>
      </c>
      <c r="D9" s="6">
        <f>'Besoins'!$B$2*0.075</f>
        <v>0.075</v>
      </c>
      <c r="E9" t="s">
        <v>15</v>
      </c>
    </row>
    <row r="10">
      <c r="A10">
        <v>4</v>
      </c>
      <c r="B10" t="s">
        <v>63</v>
      </c>
      <c r="C10" t="s">
        <v>58</v>
      </c>
      <c r="D10" s="6">
        <f>'Besoins'!$B$2*3</f>
        <v>3</v>
      </c>
      <c r="E10" t="s">
        <v>3</v>
      </c>
    </row>
    <row r="11">
      <c r="A11">
        <v>4</v>
      </c>
      <c r="B11" t="s">
        <v>60</v>
      </c>
      <c r="C11" t="s">
        <v>61</v>
      </c>
      <c r="D11" s="6">
        <f>'Besoins'!$B$2*0.03</f>
        <v>0.03</v>
      </c>
      <c r="E11" t="s">
        <v>15</v>
      </c>
    </row>
    <row r="12">
      <c r="A12">
        <v>3</v>
      </c>
      <c r="B12" t="s">
        <v>64</v>
      </c>
      <c r="C12" t="s">
        <v>61</v>
      </c>
      <c r="D12" s="6">
        <f>'Besoins'!$B$2*1</f>
        <v>1</v>
      </c>
      <c r="E12" t="s">
        <v>3</v>
      </c>
    </row>
    <row r="13">
      <c r="A13">
        <v>2</v>
      </c>
      <c r="B13" t="s">
        <v>65</v>
      </c>
      <c r="C13" t="s">
        <v>53</v>
      </c>
      <c r="D13" s="6">
        <f>'Besoins'!$B$2*0.25</f>
        <v>0.25</v>
      </c>
      <c r="E13" t="s">
        <v>15</v>
      </c>
    </row>
    <row r="14">
      <c r="A14">
        <v>3</v>
      </c>
      <c r="B14" t="s">
        <v>66</v>
      </c>
      <c r="C14" t="s">
        <v>53</v>
      </c>
      <c r="D14" s="6">
        <f>'Besoins'!$B$2*0.1071428571</f>
        <v>0.107143</v>
      </c>
      <c r="E14" t="s">
        <v>21</v>
      </c>
    </row>
    <row r="15">
      <c r="A15">
        <v>4</v>
      </c>
      <c r="B15" t="s">
        <v>67</v>
      </c>
      <c r="C15" t="s">
        <v>61</v>
      </c>
      <c r="D15" s="6">
        <f>'Besoins'!$B$2*0.0892857143</f>
        <v>0.089286</v>
      </c>
      <c r="E15" t="s">
        <v>21</v>
      </c>
    </row>
    <row r="16">
      <c r="A16">
        <v>4</v>
      </c>
      <c r="B16" t="s">
        <v>60</v>
      </c>
      <c r="C16" t="s">
        <v>61</v>
      </c>
      <c r="D16" s="6">
        <f>'Besoins'!$B$2*0.0223214286</f>
        <v>0.022321</v>
      </c>
      <c r="E16" t="s">
        <v>15</v>
      </c>
    </row>
    <row r="17">
      <c r="A17">
        <v>4</v>
      </c>
      <c r="B17" t="s">
        <v>59</v>
      </c>
      <c r="C17" t="s">
        <v>58</v>
      </c>
      <c r="D17" s="6">
        <f>'Besoins'!$B$2*0.8928571429</f>
        <v>0.892857</v>
      </c>
      <c r="E17" t="s">
        <v>3</v>
      </c>
    </row>
    <row r="18">
      <c r="A18">
        <v>3</v>
      </c>
      <c r="B18" t="s">
        <v>68</v>
      </c>
      <c r="C18" t="s">
        <v>58</v>
      </c>
      <c r="D18" s="6">
        <f>'Besoins'!$B$2*0.8928571429</f>
        <v>0.892857</v>
      </c>
      <c r="E18" t="s">
        <v>3</v>
      </c>
    </row>
    <row r="19">
      <c r="A19">
        <v>3</v>
      </c>
      <c r="B19" t="s">
        <v>69</v>
      </c>
      <c r="C19" t="s">
        <v>61</v>
      </c>
      <c r="D19" s="6">
        <f>'Besoins'!$B$2*0.0892857143</f>
        <v>0.089286</v>
      </c>
      <c r="E19" t="s">
        <v>21</v>
      </c>
    </row>
    <row r="20">
      <c r="A20">
        <v>2</v>
      </c>
      <c r="B20" t="s">
        <v>70</v>
      </c>
      <c r="C20" t="s">
        <v>61</v>
      </c>
      <c r="D20" s="6">
        <f>'Besoins'!$B$2*0.25</f>
        <v>0.25</v>
      </c>
      <c r="E20" t="s">
        <v>21</v>
      </c>
    </row>
    <row r="21">
      <c r="A21">
        <v>2</v>
      </c>
      <c r="B21" t="s">
        <v>71</v>
      </c>
      <c r="C21" t="s">
        <v>58</v>
      </c>
      <c r="D21" s="6">
        <f>'Besoins'!$B$2*1.25</f>
        <v>1.25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"00000895 · PAT.INDIVIDUELS · référence : "&amp;Besoins!B3&amp;" "&amp;Besoins!C3&amp;" · multiplicateur réglable sur la feuille ""Besoins"""</f>
        <v>00000895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79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2026-08-01T06:18:17Z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2026-08-01T06:18:17Z</dcterms:modified>
  <cp:revision>1</cp:revision>
</cp:coreProperties>
</file>