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<sst xmlns="http://schemas.openxmlformats.org/spreadsheetml/2006/main" count="68" uniqueCount="68">
  <si>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</si>
  <si>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</si>
  <si>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</si>
  <si>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</si>
  <si>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</si>
  <si>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</si>
  <si>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</si>
  <si>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</si>
  <si>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</si>
  <si>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</si>
  <si>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</si>
  <si>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</si>
  <si>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</si>
  <si>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</si>
  <si>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</si>
  <si>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</si>
  <si>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</si>
  <si>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</si>
  <si>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</si>
  <si>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</si>
  <si>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</si>
  <si>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</si>
  <si>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</si>
  <si>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</si>
  <si>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</si>
  <si>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</si>
  <si>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</si>
  <si>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</si>
  <si>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</si>
  <si>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</si>
  <si>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</si>
  <si>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</si>
  <si>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</si>
  <si>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</si>
  <si>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</si>
  <si>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Crème Moussée au Chocolat IV ("Marjolaine glacée")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</si>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</sst>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225</v>
      </c>
      <c r="E7" s="6">
        <f>D7*$B$2</f>
        <v>225</v>
      </c>
      <c r="F7" t="s">
        <v>15</v>
      </c>
      <c r="G7" s="9">
        <f>E7*2.5335</f>
        <v>570.0375</v>
      </c>
    </row>
    <row r="8">
      <c r="A8" t="s">
        <v>16</v>
      </c>
      <c r="B8" t="s">
        <v>17</v>
      </c>
      <c r="C8" t="s">
        <v>18</v>
      </c>
      <c r="D8" s="4">
        <v>1500</v>
      </c>
      <c r="E8" s="6">
        <f>D8*$B$2</f>
        <v>1500</v>
      </c>
      <c r="F8" t="s">
        <v>3</v>
      </c>
      <c r="G8" s="9">
        <f>E8*18</f>
        <v>27000</v>
      </c>
    </row>
    <row r="9">
      <c r="A9" t="s">
        <v>19</v>
      </c>
      <c r="B9" t="s">
        <v>20</v>
      </c>
      <c r="C9" t="s">
        <v>21</v>
      </c>
      <c r="D9" s="4">
        <v>187.5</v>
      </c>
      <c r="E9" s="6">
        <f>D9*$B$2</f>
        <v>187.5</v>
      </c>
      <c r="F9" t="s">
        <v>3</v>
      </c>
      <c r="G9" s="9">
        <f>E9*1.8</f>
        <v>337.5</v>
      </c>
    </row>
    <row r="10">
      <c r="A10" t="s">
        <v>22</v>
      </c>
      <c r="B10" t="s">
        <v>23</v>
      </c>
      <c r="C10" t="s">
        <v>24</v>
      </c>
      <c r="D10" s="4">
        <v>375</v>
      </c>
      <c r="E10" s="6">
        <f>D10*$B$2</f>
        <v>375</v>
      </c>
      <c r="F10" t="s">
        <v>3</v>
      </c>
      <c r="G10" s="9">
        <f>E10*5.2</f>
        <v>1950</v>
      </c>
    </row>
    <row r="11">
      <c r="A11" t="s" s="8">
        <v>25</v>
      </c>
      <c r="B11" t="s">
        <v>26</v>
      </c>
      <c r="C11" t="s">
        <v>27</v>
      </c>
      <c r="D11" s="4">
        <v>450</v>
      </c>
      <c r="E11" s="6">
        <f>D11*$B$2</f>
        <v>450</v>
      </c>
      <c r="F11" t="s">
        <v>15</v>
      </c>
      <c r="G11" s="9">
        <f>E11*0.5999</f>
        <v>269.955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36</v>
      </c>
      <c r="D7" t="s" s="12">
        <v>47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'Besoins'!$B$2*750</f>
        <v>750</v>
      </c>
      <c r="E3" t="s">
        <v>54</v>
      </c>
    </row>
    <row r="4">
      <c r="A4">
        <v>2</v>
      </c>
      <c r="B4" t="s">
        <v>55</v>
      </c>
      <c r="C4" t="s">
        <v>56</v>
      </c>
      <c r="D4" s="6">
        <f>'Besoins'!$B$2*450</f>
        <v>450</v>
      </c>
      <c r="E4" t="s">
        <v>15</v>
      </c>
    </row>
    <row r="5">
      <c r="A5">
        <v>2</v>
      </c>
      <c r="B5" t="s">
        <v>57</v>
      </c>
      <c r="C5" t="s">
        <v>56</v>
      </c>
      <c r="D5" s="6">
        <f>'Besoins'!$B$2*225</f>
        <v>225</v>
      </c>
      <c r="E5" t="s">
        <v>3</v>
      </c>
    </row>
    <row r="6">
      <c r="A6">
        <v>2</v>
      </c>
      <c r="B6" t="s">
        <v>58</v>
      </c>
      <c r="C6" t="s">
        <v>56</v>
      </c>
      <c r="D6" s="6">
        <f>'Besoins'!$B$2*187.5</f>
        <v>187.5</v>
      </c>
      <c r="E6" t="s">
        <v>3</v>
      </c>
    </row>
    <row r="7">
      <c r="A7">
        <v>2</v>
      </c>
      <c r="B7" t="s">
        <v>59</v>
      </c>
      <c r="C7" t="s">
        <v>56</v>
      </c>
      <c r="D7" s="6">
        <f>'Besoins'!$B$2*1500</f>
        <v>1500</v>
      </c>
      <c r="E7" t="s">
        <v>3</v>
      </c>
    </row>
    <row r="8">
      <c r="A8">
        <v>2</v>
      </c>
      <c r="B8" t="s">
        <v>60</v>
      </c>
      <c r="C8" t="s">
        <v>56</v>
      </c>
      <c r="D8" s="6">
        <f>'Besoins'!$B$2*375</f>
        <v>375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"C85.CMOU.CH04 · PAT.CREAMS.CHOCOLAT · référence : "&amp;Besoins!B3&amp;" "&amp;Besoins!C3&amp;" · multiplicateur réglable sur la feuille ""Besoins"""</f>
        <v>C85.CMOU.CH04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"[MÉLANGER] "&amp;Procedure!D2</f>
        <v>[MÉLANGER] Mélanger ensemble 750gr de Ganache Fondant VIII à 30°C et 500gr de Crème Légère II</v>
      </c>
      <c r="C5"/>
      <c r="D5"/>
    </row>
    <row r="6">
      <c r="A6" t="s" s="15">
        <v>64</v>
      </c>
      <c r="B6" t="str" s="12">
        <f>"[INCORPORER] "&amp;Procedure!D3</f>
        <v>[INCORPORER] Ajouter 24gr de feuilles de gélatine liquéfiée</v>
      </c>
      <c r="C6"/>
      <c r="D6"/>
    </row>
    <row r="7">
      <c r="A7" t="s" s="15">
        <v>65</v>
      </c>
      <c r="B7" t="str" s="12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4">
        <v>66</v>
      </c>
      <c r="B9"/>
      <c r="C9"/>
      <c r="D9"/>
    </row>
    <row r="10">
      <c r="A10" t="s" s="15">
        <v>63</v>
      </c>
      <c r="B10" t="str" s="12">
        <f>"[BOUILLIR] "&amp;Procedure!D5</f>
        <v>[BOUILLIR] Bouillir 600ml de lait, 300ml de crème fraîche et 250gr de glucose</v>
      </c>
      <c r="C10"/>
      <c r="D10"/>
    </row>
    <row r="11">
      <c r="A11" t="s" s="15">
        <v>64</v>
      </c>
      <c r="B11" t="str" s="12">
        <f>"[DISSOUDRE] "&amp;Procedure!D6</f>
        <v>[DISSOUDRE] Délayer 2kg de couverture fondante</v>
      </c>
      <c r="C11"/>
      <c r="D11"/>
    </row>
    <row r="12">
      <c r="A12" t="s" s="15">
        <v>65</v>
      </c>
      <c r="B12" t="str" s="12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6">
        <v>67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