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<sst xmlns="http://schemas.openxmlformats.org/spreadsheetml/2006/main" count="102" uniqueCount="102">
  <si>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</si>
  <si>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</si>
  <si>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</si>
  <si>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</si>
  <si>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</si>
  <si>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</si>
  <si>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</si>
  <si>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</si>
  <si>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</si>
  <si>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</si>
  <si>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</si>
  <si>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</si>
  <si>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00000037</t>
  </si>
  <si>
    <t>KIRCH</t>
  </si>
  <si>
    <t>Spiritueux et liqueurs cuisine</t>
  </si>
  <si>
    <t>lt</t>
  </si>
  <si>
    <t>00000011</t>
  </si>
  <si>
    <t>CHOCOLAT 835</t>
  </si>
  <si>
    <t>Chocolats de couverture</t>
  </si>
  <si>
    <t>kg</t>
  </si>
  <si>
    <t>00000010</t>
  </si>
  <si>
    <t>CHOCOLAT BLANC W</t>
  </si>
  <si>
    <t>00000009</t>
  </si>
  <si>
    <t>CHOCOLAT LAIT 823</t>
  </si>
  <si>
    <t>00000012</t>
  </si>
  <si>
    <t>CACAO</t>
  </si>
  <si>
    <t>Poudres et masses cacao</t>
  </si>
  <si>
    <t>00000002</t>
  </si>
  <si>
    <t>FARINE (FLEUR DE FROMENT)</t>
  </si>
  <si>
    <t>Farines de blé</t>
  </si>
  <si>
    <t>00000006</t>
  </si>
  <si>
    <t>FECULE</t>
  </si>
  <si>
    <t>Semoules &amp; amidons</t>
  </si>
  <si>
    <t>00000049</t>
  </si>
  <si>
    <t>CREME FRAOECHE</t>
  </si>
  <si>
    <t>Crèmes fraîches et laitières</t>
  </si>
  <si>
    <t>00000047</t>
  </si>
  <si>
    <t>OEUF A3 (PRIX)</t>
  </si>
  <si>
    <t>Oeufs entiers</t>
  </si>
  <si>
    <t>00000003</t>
  </si>
  <si>
    <t>SUCRE (S2)</t>
  </si>
  <si>
    <t>Sucres et édulcorants</t>
  </si>
  <si>
    <t>00000015</t>
  </si>
  <si>
    <t>RAFTISUC</t>
  </si>
  <si>
    <t>Sucres complémentaires et sirops</t>
  </si>
  <si>
    <t>00000092</t>
  </si>
  <si>
    <t>papier silicone</t>
  </si>
  <si>
    <t>Consommables (films, papiers)</t>
  </si>
  <si>
    <t>Total</t>
  </si>
  <si>
    <t>Recette</t>
  </si>
  <si>
    <t>#</t>
  </si>
  <si>
    <t>Verbe</t>
  </si>
  <si>
    <t>Étape</t>
  </si>
  <si>
    <t>Précision technique</t>
  </si>
  <si>
    <t>Durée</t>
  </si>
  <si>
    <t>GATEAU AU 3 CHOCOLATS (40*60 CM)</t>
  </si>
  <si>
    <t>BISCUIT AU CHOCOLAT (FEUILLES)</t>
  </si>
  <si>
    <t>BISCUIT AU CHOCOLAT</t>
  </si>
  <si>
    <t>PUNCH KIRCH</t>
  </si>
  <si>
    <t>RAFTISUC  (L)</t>
  </si>
  <si>
    <t>MOUSSE AU CHOCOLAT (B)</t>
  </si>
  <si>
    <t>MOUSSE AU CHOCOLAT AU LAIT (B)</t>
  </si>
  <si>
    <t>MOUSSE AU CHOCOLAT BLANC (B)</t>
  </si>
  <si>
    <t>Niveau</t>
  </si>
  <si>
    <t>Composant</t>
  </si>
  <si>
    <t>Type</t>
  </si>
  <si>
    <t>Quantité (× multiplicateur, voir feuille Besoins)</t>
  </si>
  <si>
    <t>recette</t>
  </si>
  <si>
    <t xml:space="preserve">    ↳ BISCUIT AU CHOCOLAT (FEUILLES)</t>
  </si>
  <si>
    <t xml:space="preserve">        ↳ BISCUIT AU CHOCOLAT</t>
  </si>
  <si>
    <t xml:space="preserve">            ↳ OEUF (P) (conv.)</t>
  </si>
  <si>
    <t>conversion</t>
  </si>
  <si>
    <t xml:space="preserve">            ↳ SUCRE (S2)</t>
  </si>
  <si>
    <t>matiere</t>
  </si>
  <si>
    <t xml:space="preserve">            ↳ FARINE (FLEUR DE FROMENT)</t>
  </si>
  <si>
    <t xml:space="preserve">            ↳ FECULE</t>
  </si>
  <si>
    <t xml:space="preserve">            ↳ CACAO</t>
  </si>
  <si>
    <t xml:space="preserve">        ↳ papier silicone</t>
  </si>
  <si>
    <t xml:space="preserve">    ↳ PUNCH KIRCH</t>
  </si>
  <si>
    <t xml:space="preserve">        ↳ KIRCH</t>
  </si>
  <si>
    <t xml:space="preserve">        ↳ RAFTISUC  (L)</t>
  </si>
  <si>
    <t xml:space="preserve">            ↳ RAFTISUC</t>
  </si>
  <si>
    <t xml:space="preserve">    ↳ MOUSSE AU CHOCOLAT (B)</t>
  </si>
  <si>
    <t xml:space="preserve">        ↳ CREME FRAOECHE</t>
  </si>
  <si>
    <t xml:space="preserve">        ↳ JAUNE D'OEUF (P) (conv.)</t>
  </si>
  <si>
    <t xml:space="preserve">        ↳ CHOCOLAT 835</t>
  </si>
  <si>
    <t xml:space="preserve">        ↳ BLANC D'OEUF (P) (conv.)</t>
  </si>
  <si>
    <t xml:space="preserve">        ↳ SUCRE (S2)</t>
  </si>
  <si>
    <t xml:space="preserve">    ↳ MOUSSE AU CHOCOLAT AU LAIT (B)</t>
  </si>
  <si>
    <t xml:space="preserve">        ↳ CHOCOLAT LAIT 823</t>
  </si>
  <si>
    <t xml:space="preserve">    ↳ MOUSSE AU CHOCOLAT BLANC (B)</t>
  </si>
  <si>
    <t xml:space="preserve">        ↳ CHOCOLAT BLANC W</t>
  </si>
  <si>
    <t>Fiche technique — GATEAU AU 3 CHOCOLATS (40*60 CM)</t>
  </si>
  <si>
    <t>GATEAU AU 3 CHOCOLATS (40*60 CM)  00000891</t>
  </si>
  <si>
    <t>↳ BISCUIT AU CHOCOLAT (FEUILLES)  00000063</t>
  </si>
  <si>
    <t>↳ BISCUIT AU CHOCOLAT  00000159</t>
  </si>
  <si>
    <t>↳ PUNCH KIRCH  00000576</t>
  </si>
  <si>
    <t>↳ RAFTISUC  (L)  00000392</t>
  </si>
  <si>
    <t>↳ MOUSSE AU CHOCOLAT (B)  00000328</t>
  </si>
  <si>
    <t>↳ MOUSSE AU CHOCOLAT AU LAIT (B)  00000329</t>
  </si>
  <si>
    <t>↳ MOUSSE AU CHOCOLAT BLANC (B)  00000330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</si>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</sst>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0.15</v>
      </c>
      <c r="E7" s="6">
        <f>D7*$B$2</f>
        <v>0.15</v>
      </c>
      <c r="F7" t="s">
        <v>15</v>
      </c>
      <c r="G7" s="9">
        <f>E7*13.2127</f>
        <v>1.981905</v>
      </c>
    </row>
    <row r="8">
      <c r="A8" t="s" s="8">
        <v>16</v>
      </c>
      <c r="B8" t="s">
        <v>17</v>
      </c>
      <c r="C8" t="s">
        <v>18</v>
      </c>
      <c r="D8" s="4">
        <v>0.26</v>
      </c>
      <c r="E8" s="6">
        <f>D8*$B$2</f>
        <v>0.26</v>
      </c>
      <c r="F8" t="s">
        <v>19</v>
      </c>
      <c r="G8" s="9">
        <f>E8*3.1247</f>
        <v>0.812422</v>
      </c>
    </row>
    <row r="9">
      <c r="A9" t="s" s="8">
        <v>20</v>
      </c>
      <c r="B9" t="s">
        <v>21</v>
      </c>
      <c r="C9" t="s">
        <v>18</v>
      </c>
      <c r="D9" s="4">
        <v>0.26</v>
      </c>
      <c r="E9" s="6">
        <f>D9*$B$2</f>
        <v>0.26</v>
      </c>
      <c r="F9" t="s">
        <v>19</v>
      </c>
      <c r="G9" s="9">
        <f>E9*4.01836</f>
        <v>1.044774</v>
      </c>
    </row>
    <row r="10">
      <c r="A10" t="s" s="8">
        <v>22</v>
      </c>
      <c r="B10" t="s">
        <v>23</v>
      </c>
      <c r="C10" t="s">
        <v>18</v>
      </c>
      <c r="D10" s="4">
        <v>0.26</v>
      </c>
      <c r="E10" s="6">
        <f>D10*$B$2</f>
        <v>0.26</v>
      </c>
      <c r="F10" t="s">
        <v>19</v>
      </c>
      <c r="G10" s="9">
        <f>E10*3.67626</f>
        <v>0.955828</v>
      </c>
    </row>
    <row r="11">
      <c r="A11" t="s" s="8">
        <v>24</v>
      </c>
      <c r="B11" t="s">
        <v>25</v>
      </c>
      <c r="C11" t="s">
        <v>26</v>
      </c>
      <c r="D11" s="4">
        <v>0.072</v>
      </c>
      <c r="E11" s="6">
        <f>D11*$B$2</f>
        <v>0.072</v>
      </c>
      <c r="F11" t="s">
        <v>19</v>
      </c>
      <c r="G11" s="9">
        <f>E11*5.6396</f>
        <v>0.406051</v>
      </c>
    </row>
    <row r="12">
      <c r="A12" t="s" s="8">
        <v>27</v>
      </c>
      <c r="B12" t="s">
        <v>28</v>
      </c>
      <c r="C12" t="s">
        <v>29</v>
      </c>
      <c r="D12" s="4">
        <v>0.27</v>
      </c>
      <c r="E12" s="6">
        <f>D12*$B$2</f>
        <v>0.27</v>
      </c>
      <c r="F12" t="s">
        <v>19</v>
      </c>
      <c r="G12" s="9">
        <f>E12*0.022064</f>
        <v>0.005957</v>
      </c>
    </row>
    <row r="13">
      <c r="A13" t="s" s="8">
        <v>30</v>
      </c>
      <c r="B13" t="s">
        <v>31</v>
      </c>
      <c r="C13" t="s">
        <v>32</v>
      </c>
      <c r="D13" s="4">
        <v>0.108</v>
      </c>
      <c r="E13" s="6">
        <f>D13*$B$2</f>
        <v>0.108</v>
      </c>
      <c r="F13" t="s">
        <v>19</v>
      </c>
      <c r="G13" s="9">
        <f>E13*0.7883</f>
        <v>0.085136</v>
      </c>
    </row>
    <row r="14">
      <c r="A14" t="s" s="8">
        <v>33</v>
      </c>
      <c r="B14" t="s">
        <v>34</v>
      </c>
      <c r="C14" t="s">
        <v>35</v>
      </c>
      <c r="D14" s="4">
        <v>1.5</v>
      </c>
      <c r="E14" s="6">
        <f>D14*$B$2</f>
        <v>1.5</v>
      </c>
      <c r="F14" t="s">
        <v>15</v>
      </c>
      <c r="G14" s="9">
        <f>E14*2.5335</f>
        <v>3.80025</v>
      </c>
    </row>
    <row r="15">
      <c r="A15" t="s" s="8">
        <v>36</v>
      </c>
      <c r="B15" t="s">
        <v>37</v>
      </c>
      <c r="C15" t="s">
        <v>38</v>
      </c>
      <c r="D15" s="4">
        <v>30</v>
      </c>
      <c r="E15" s="6">
        <f>D15*$B$2</f>
        <v>30</v>
      </c>
      <c r="F15" t="s">
        <v>3</v>
      </c>
      <c r="G15" s="9">
        <f>E15*0.27</f>
        <v>8.1</v>
      </c>
    </row>
    <row r="16">
      <c r="A16" t="s" s="8">
        <v>39</v>
      </c>
      <c r="B16" t="s">
        <v>40</v>
      </c>
      <c r="C16" t="s">
        <v>41</v>
      </c>
      <c r="D16" s="4">
        <v>0.63</v>
      </c>
      <c r="E16" s="6">
        <f>D16*$B$2</f>
        <v>0.63</v>
      </c>
      <c r="F16" t="s">
        <v>19</v>
      </c>
      <c r="G16" s="9">
        <f>E16*0.95</f>
        <v>0.5985</v>
      </c>
    </row>
    <row r="17">
      <c r="A17" t="s" s="8">
        <v>42</v>
      </c>
      <c r="B17" t="s">
        <v>43</v>
      </c>
      <c r="C17" t="s">
        <v>44</v>
      </c>
      <c r="D17" s="4">
        <v>0.3</v>
      </c>
      <c r="E17" s="6">
        <f>D17*$B$2</f>
        <v>0.3</v>
      </c>
      <c r="F17" t="s">
        <v>19</v>
      </c>
      <c r="G17" s="9">
        <f>E17*1.1961</f>
        <v>0.35883</v>
      </c>
    </row>
    <row r="18">
      <c r="A18" t="s" s="8">
        <v>45</v>
      </c>
      <c r="B18" t="s">
        <v>46</v>
      </c>
      <c r="C18" t="s">
        <v>47</v>
      </c>
      <c r="D18" s="4">
        <v>3</v>
      </c>
      <c r="E18" s="6">
        <f>D18*$B$2</f>
        <v>3</v>
      </c>
      <c r="F18" t="s">
        <v>3</v>
      </c>
      <c r="G18" s="9">
        <f>E18*0.0632128</f>
        <v>0.189638</v>
      </c>
    </row>
    <row r="19">
      <c r="A19"/>
      <c r="B19"/>
      <c r="C19"/>
      <c r="D19"/>
      <c r="E19"/>
      <c r="F19" t="s" s="10">
        <v>48</v>
      </c>
      <c r="G19" s="11">
        <f>SUM(G7:G18)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49</v>
      </c>
      <c r="B1" t="s" s="7">
        <v>50</v>
      </c>
      <c r="C1" t="s" s="7">
        <v>51</v>
      </c>
      <c r="D1" t="s" s="7">
        <v>52</v>
      </c>
      <c r="E1" t="s" s="7">
        <v>53</v>
      </c>
      <c r="F1" t="s" s="7">
        <v>54</v>
      </c>
    </row>
    <row r="2">
      <c r="A2" t="s">
        <v>55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56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57</v>
      </c>
      <c r="B4"/>
      <c r="C4"/>
      <c r="D4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58</v>
      </c>
      <c r="B5"/>
      <c r="C5"/>
      <c r="D5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59</v>
      </c>
      <c r="B6"/>
      <c r="C6"/>
      <c r="D6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60</v>
      </c>
      <c r="B7"/>
      <c r="C7"/>
      <c r="D7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  <row r="8">
      <c r="A8" t="s">
        <v>61</v>
      </c>
      <c r="B8"/>
      <c r="C8"/>
      <c r="D8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8"/>
      <c r="F8"/>
    </row>
    <row r="9">
      <c r="A9" t="s">
        <v>62</v>
      </c>
      <c r="B9"/>
      <c r="C9"/>
      <c r="D9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9"/>
      <c r="F9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3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63</v>
      </c>
      <c r="B1" t="s" s="7">
        <v>64</v>
      </c>
      <c r="C1" t="s" s="7">
        <v>65</v>
      </c>
      <c r="D1" t="s" s="7">
        <v>66</v>
      </c>
      <c r="E1" t="s" s="7">
        <v>10</v>
      </c>
    </row>
    <row r="2">
      <c r="A2">
        <v>0</v>
      </c>
      <c r="B2" t="s">
        <v>55</v>
      </c>
      <c r="C2" t="s">
        <v>67</v>
      </c>
      <c r="D2" s="6">
        <f>'Besoins'!$B$2*1</f>
        <v>1</v>
      </c>
      <c r="E2" t="s">
        <v>3</v>
      </c>
    </row>
    <row r="3">
      <c r="A3">
        <v>1</v>
      </c>
      <c r="B3" t="s">
        <v>68</v>
      </c>
      <c r="C3" t="s">
        <v>67</v>
      </c>
      <c r="D3" s="6">
        <f>'Besoins'!$B$2*3</f>
        <v>3</v>
      </c>
      <c r="E3" t="s">
        <v>3</v>
      </c>
    </row>
    <row r="4">
      <c r="A4">
        <v>2</v>
      </c>
      <c r="B4" t="s">
        <v>69</v>
      </c>
      <c r="C4" t="s">
        <v>67</v>
      </c>
      <c r="D4" s="6">
        <f>'Besoins'!$B$2*1.98</f>
        <v>1.98</v>
      </c>
      <c r="E4" t="s">
        <v>19</v>
      </c>
    </row>
    <row r="5">
      <c r="A5">
        <v>3</v>
      </c>
      <c r="B5" t="s">
        <v>70</v>
      </c>
      <c r="C5" t="s">
        <v>71</v>
      </c>
      <c r="D5" s="6">
        <f>'Besoins'!$B$2*18</f>
        <v>18</v>
      </c>
      <c r="E5" t="s">
        <v>3</v>
      </c>
    </row>
    <row r="6">
      <c r="A6">
        <v>3</v>
      </c>
      <c r="B6" t="s">
        <v>72</v>
      </c>
      <c r="C6" t="s">
        <v>73</v>
      </c>
      <c r="D6" s="6">
        <f>'Besoins'!$B$2*0.45</f>
        <v>0.45</v>
      </c>
      <c r="E6" t="s">
        <v>19</v>
      </c>
    </row>
    <row r="7">
      <c r="A7">
        <v>3</v>
      </c>
      <c r="B7" t="s">
        <v>74</v>
      </c>
      <c r="C7" t="s">
        <v>73</v>
      </c>
      <c r="D7" s="6">
        <f>'Besoins'!$B$2*0.27</f>
        <v>0.27</v>
      </c>
      <c r="E7" t="s">
        <v>19</v>
      </c>
    </row>
    <row r="8">
      <c r="A8">
        <v>3</v>
      </c>
      <c r="B8" t="s">
        <v>75</v>
      </c>
      <c r="C8" t="s">
        <v>73</v>
      </c>
      <c r="D8" s="6">
        <f>'Besoins'!$B$2*0.108</f>
        <v>0.108</v>
      </c>
      <c r="E8" t="s">
        <v>19</v>
      </c>
    </row>
    <row r="9">
      <c r="A9">
        <v>3</v>
      </c>
      <c r="B9" t="s">
        <v>76</v>
      </c>
      <c r="C9" t="s">
        <v>73</v>
      </c>
      <c r="D9" s="6">
        <f>'Besoins'!$B$2*0.072</f>
        <v>0.072</v>
      </c>
      <c r="E9" t="s">
        <v>19</v>
      </c>
    </row>
    <row r="10">
      <c r="A10">
        <v>2</v>
      </c>
      <c r="B10" t="s">
        <v>77</v>
      </c>
      <c r="C10" t="s">
        <v>73</v>
      </c>
      <c r="D10" s="6">
        <f>'Besoins'!$B$2*3</f>
        <v>3</v>
      </c>
      <c r="E10" t="s">
        <v>3</v>
      </c>
    </row>
    <row r="11">
      <c r="A11">
        <v>1</v>
      </c>
      <c r="B11" t="s">
        <v>78</v>
      </c>
      <c r="C11" t="s">
        <v>67</v>
      </c>
      <c r="D11" s="6">
        <f>'Besoins'!$B$2*0.45</f>
        <v>0.45</v>
      </c>
      <c r="E11" t="s">
        <v>15</v>
      </c>
    </row>
    <row r="12">
      <c r="A12">
        <v>2</v>
      </c>
      <c r="B12" t="s">
        <v>79</v>
      </c>
      <c r="C12" t="s">
        <v>73</v>
      </c>
      <c r="D12" s="6">
        <f>'Besoins'!$B$2*0.15</f>
        <v>0.15</v>
      </c>
      <c r="E12" t="s">
        <v>15</v>
      </c>
    </row>
    <row r="13">
      <c r="A13">
        <v>2</v>
      </c>
      <c r="B13" t="s">
        <v>80</v>
      </c>
      <c r="C13" t="s">
        <v>67</v>
      </c>
      <c r="D13" s="6">
        <f>'Besoins'!$B$2*0.3</f>
        <v>0.3</v>
      </c>
      <c r="E13" t="s">
        <v>15</v>
      </c>
    </row>
    <row r="14">
      <c r="A14">
        <v>3</v>
      </c>
      <c r="B14" t="s">
        <v>81</v>
      </c>
      <c r="C14" t="s">
        <v>73</v>
      </c>
      <c r="D14" s="6">
        <f>'Besoins'!$B$2*0.3</f>
        <v>0.3</v>
      </c>
      <c r="E14" t="s">
        <v>19</v>
      </c>
    </row>
    <row r="15">
      <c r="A15">
        <v>1</v>
      </c>
      <c r="B15" t="s">
        <v>82</v>
      </c>
      <c r="C15" t="s">
        <v>67</v>
      </c>
      <c r="D15" s="6">
        <f>'Besoins'!$B$2*1.04</f>
        <v>1.04</v>
      </c>
      <c r="E15" t="s">
        <v>19</v>
      </c>
    </row>
    <row r="16">
      <c r="A16">
        <v>2</v>
      </c>
      <c r="B16" t="s">
        <v>83</v>
      </c>
      <c r="C16" t="s">
        <v>73</v>
      </c>
      <c r="D16" s="6">
        <f>'Besoins'!$B$2*0.5</f>
        <v>0.5</v>
      </c>
      <c r="E16" t="s">
        <v>15</v>
      </c>
    </row>
    <row r="17">
      <c r="A17">
        <v>2</v>
      </c>
      <c r="B17" t="s">
        <v>84</v>
      </c>
      <c r="C17" t="s">
        <v>71</v>
      </c>
      <c r="D17" s="6">
        <f>'Besoins'!$B$2*4</f>
        <v>4</v>
      </c>
      <c r="E17" t="s">
        <v>3</v>
      </c>
    </row>
    <row r="18">
      <c r="A18">
        <v>2</v>
      </c>
      <c r="B18" t="s">
        <v>85</v>
      </c>
      <c r="C18" t="s">
        <v>73</v>
      </c>
      <c r="D18" s="6">
        <f>'Besoins'!$B$2*0.26</f>
        <v>0.26</v>
      </c>
      <c r="E18" t="s">
        <v>19</v>
      </c>
    </row>
    <row r="19">
      <c r="A19">
        <v>2</v>
      </c>
      <c r="B19" t="s">
        <v>86</v>
      </c>
      <c r="C19" t="s">
        <v>71</v>
      </c>
      <c r="D19" s="6">
        <f>'Besoins'!$B$2*4</f>
        <v>4</v>
      </c>
      <c r="E19" t="s">
        <v>3</v>
      </c>
    </row>
    <row r="20">
      <c r="A20">
        <v>2</v>
      </c>
      <c r="B20" t="s">
        <v>87</v>
      </c>
      <c r="C20" t="s">
        <v>73</v>
      </c>
      <c r="D20" s="6">
        <f>'Besoins'!$B$2*0.06</f>
        <v>0.06</v>
      </c>
      <c r="E20" t="s">
        <v>19</v>
      </c>
    </row>
    <row r="21">
      <c r="A21">
        <v>1</v>
      </c>
      <c r="B21" t="s">
        <v>88</v>
      </c>
      <c r="C21" t="s">
        <v>67</v>
      </c>
      <c r="D21" s="6">
        <f>'Besoins'!$B$2*1.04</f>
        <v>1.04</v>
      </c>
      <c r="E21" t="s">
        <v>19</v>
      </c>
    </row>
    <row r="22">
      <c r="A22">
        <v>2</v>
      </c>
      <c r="B22" t="s">
        <v>83</v>
      </c>
      <c r="C22" t="s">
        <v>73</v>
      </c>
      <c r="D22" s="6">
        <f>'Besoins'!$B$2*0.5</f>
        <v>0.5</v>
      </c>
      <c r="E22" t="s">
        <v>15</v>
      </c>
    </row>
    <row r="23">
      <c r="A23">
        <v>2</v>
      </c>
      <c r="B23" t="s">
        <v>84</v>
      </c>
      <c r="C23" t="s">
        <v>71</v>
      </c>
      <c r="D23" s="6">
        <f>'Besoins'!$B$2*4</f>
        <v>4</v>
      </c>
      <c r="E23" t="s">
        <v>3</v>
      </c>
    </row>
    <row r="24">
      <c r="A24">
        <v>2</v>
      </c>
      <c r="B24" t="s">
        <v>89</v>
      </c>
      <c r="C24" t="s">
        <v>73</v>
      </c>
      <c r="D24" s="6">
        <f>'Besoins'!$B$2*0.26</f>
        <v>0.26</v>
      </c>
      <c r="E24" t="s">
        <v>19</v>
      </c>
    </row>
    <row r="25">
      <c r="A25">
        <v>2</v>
      </c>
      <c r="B25" t="s">
        <v>86</v>
      </c>
      <c r="C25" t="s">
        <v>71</v>
      </c>
      <c r="D25" s="6">
        <f>'Besoins'!$B$2*4</f>
        <v>4</v>
      </c>
      <c r="E25" t="s">
        <v>3</v>
      </c>
    </row>
    <row r="26">
      <c r="A26">
        <v>2</v>
      </c>
      <c r="B26" t="s">
        <v>87</v>
      </c>
      <c r="C26" t="s">
        <v>73</v>
      </c>
      <c r="D26" s="6">
        <f>'Besoins'!$B$2*0.06</f>
        <v>0.06</v>
      </c>
      <c r="E26" t="s">
        <v>19</v>
      </c>
    </row>
    <row r="27">
      <c r="A27">
        <v>1</v>
      </c>
      <c r="B27" t="s">
        <v>90</v>
      </c>
      <c r="C27" t="s">
        <v>67</v>
      </c>
      <c r="D27" s="6">
        <f>'Besoins'!$B$2*1.04</f>
        <v>1.04</v>
      </c>
      <c r="E27" t="s">
        <v>19</v>
      </c>
    </row>
    <row r="28">
      <c r="A28">
        <v>2</v>
      </c>
      <c r="B28" t="s">
        <v>83</v>
      </c>
      <c r="C28" t="s">
        <v>73</v>
      </c>
      <c r="D28" s="6">
        <f>'Besoins'!$B$2*0.5</f>
        <v>0.5</v>
      </c>
      <c r="E28" t="s">
        <v>15</v>
      </c>
    </row>
    <row r="29">
      <c r="A29">
        <v>2</v>
      </c>
      <c r="B29" t="s">
        <v>84</v>
      </c>
      <c r="C29" t="s">
        <v>71</v>
      </c>
      <c r="D29" s="6">
        <f>'Besoins'!$B$2*4</f>
        <v>4</v>
      </c>
      <c r="E29" t="s">
        <v>3</v>
      </c>
    </row>
    <row r="30">
      <c r="A30">
        <v>2</v>
      </c>
      <c r="B30" t="s">
        <v>91</v>
      </c>
      <c r="C30" t="s">
        <v>73</v>
      </c>
      <c r="D30" s="6">
        <f>'Besoins'!$B$2*0.26</f>
        <v>0.26</v>
      </c>
      <c r="E30" t="s">
        <v>19</v>
      </c>
    </row>
    <row r="31">
      <c r="A31">
        <v>2</v>
      </c>
      <c r="B31" t="s">
        <v>86</v>
      </c>
      <c r="C31" t="s">
        <v>71</v>
      </c>
      <c r="D31" s="6">
        <f>'Besoins'!$B$2*4</f>
        <v>4</v>
      </c>
      <c r="E31" t="s">
        <v>3</v>
      </c>
    </row>
    <row r="32">
      <c r="A32">
        <v>2</v>
      </c>
      <c r="B32" t="s">
        <v>87</v>
      </c>
      <c r="C32" t="s">
        <v>73</v>
      </c>
      <c r="D32" s="6">
        <f>'Besoins'!$B$2*0.06</f>
        <v>0.06</v>
      </c>
      <c r="E32" t="s">
        <v>19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8"/>
  <cols>
    <col min="1" max="1" width="22" customWidth="1"/>
    <col min="2" max="2" width="52" customWidth="1"/>
  </cols>
  <sheetData>
    <row r="1" customHeight="1" ht="24">
      <c r="A1" t="s" s="2">
        <v>92</v>
      </c>
      <c r="B1"/>
      <c r="C1"/>
      <c r="D1"/>
    </row>
    <row r="2">
      <c r="A2" t="str" s="13">
        <f>"00000891 · PAT.GATEAUX · référence : "&amp;Besoins!B3&amp;" "&amp;Besoins!C3&amp;" · multiplicateur réglable sur la feuille ""Besoins"""</f>
        <v>00000891 · PAT.GATEAUX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93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94</v>
      </c>
      <c r="B7"/>
      <c r="C7"/>
      <c r="D7"/>
    </row>
    <row r="8">
      <c r="A8"/>
      <c r="B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4">
        <v>95</v>
      </c>
      <c r="B10"/>
      <c r="C10"/>
      <c r="D10"/>
    </row>
    <row r="11">
      <c r="A11"/>
      <c r="B11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4">
        <v>96</v>
      </c>
      <c r="B13"/>
      <c r="C13"/>
      <c r="D13"/>
    </row>
    <row r="14">
      <c r="A14"/>
      <c r="B14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4">
        <v>97</v>
      </c>
      <c r="B16"/>
      <c r="C16"/>
      <c r="D16"/>
    </row>
    <row r="17">
      <c r="A17"/>
      <c r="B17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4">
        <v>98</v>
      </c>
      <c r="B19"/>
      <c r="C19"/>
      <c r="D19"/>
    </row>
    <row r="20">
      <c r="A20"/>
      <c r="B20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4">
        <v>99</v>
      </c>
      <c r="B22"/>
      <c r="C22"/>
      <c r="D22"/>
    </row>
    <row r="23">
      <c r="A23"/>
      <c r="B23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3"/>
      <c r="D23"/>
    </row>
    <row r="24">
      <c r="A24"/>
      <c r="B24"/>
      <c r="C24"/>
      <c r="D24"/>
    </row>
    <row r="25">
      <c r="A25" t="s" s="14">
        <v>100</v>
      </c>
      <c r="B25"/>
      <c r="C25"/>
      <c r="D25"/>
    </row>
    <row r="26">
      <c r="A26"/>
      <c r="B26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6"/>
      <c r="D26"/>
    </row>
    <row r="27">
      <c r="A27"/>
      <c r="B27"/>
      <c r="C27"/>
      <c r="D27"/>
    </row>
    <row r="28">
      <c r="A28" t="s" s="16">
        <v>101</v>
      </c>
      <c r="B28"/>
      <c r="C28"/>
      <c r="D28"/>
    </row>
  </sheetData>
  <sheetProtection sheet="1" formatRows="0" formatColumns="0"/>
  <mergeCells count="19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  <mergeCell ref="B23:D23"/>
    <mergeCell ref="A25:D25"/>
    <mergeCell ref="B26:D26"/>
    <mergeCell ref="A28:D2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2026-10-30T16:51:44Z</dcterms:created>
  <dc:title>GATEAU AU 3 CHOCOLATS (40*60 CM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2026-10-30T16:51:44Z</dcterms:modified>
  <cp:revision>1</cp:revision>
</cp:coreProperties>
</file>