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<sst xmlns="http://schemas.openxmlformats.org/spreadsheetml/2006/main" count="80" uniqueCount="80">
  <si>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</si>
  <si>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</si>
  <si>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</si>
  <si>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</si>
  <si>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</si>
  <si>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</si>
  <si>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</si>
  <si>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</si>
  <si>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</si>
  <si>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</si>
  <si>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</si>
  <si>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</si>
  <si>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</si>
  <si>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</si>
  <si>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</si>
  <si>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</si>
  <si>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</si>
  <si>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</si>
  <si>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</si>
  <si>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</si>
  <si>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</si>
  <si>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</si>
  <si>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</si>
  <si>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</si>
  <si>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</si>
  <si>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LIQ-CUSENIER-ORA</t>
  </si>
  <si>
    <t>Cusenier orange (liqueur)</t>
  </si>
  <si>
    <t>Spiritueux et liqueurs cuisine</t>
  </si>
  <si>
    <t>00000051</t>
  </si>
  <si>
    <t>LAIT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</si>
  <si>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</si>
  <si>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</si>
  <si>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</si>
  <si>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</si>
  <si>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</si>
  <si>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</si>
  <si>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</si>
  <si>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</si>
  <si>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</si>
  <si>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</si>
  <si>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Bavaroise Orange I</t>
  </si>
  <si>
    <t>CRÉMER</t>
  </si>
  <si>
    <t>Faire une Crème Anglaise, colonne VI, avec 5 zestes d'orange et 1 gousse de vanille infusés dans le lait</t>
  </si>
  <si>
    <t>INCORPORER</t>
  </si>
  <si>
    <t>Ajouter 50ml de Cusenier orange</t>
  </si>
  <si>
    <t>REFROIDIR</t>
  </si>
  <si>
    <t>Après refroidissement, ajouter les feuilles de gélatine fondue</t>
  </si>
  <si>
    <t>Incorporer délicatement 830ml de crème fouettée, utiliser de suite</t>
  </si>
  <si>
    <t>Crème Anglaise (méthode-cadre, variété)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</si>
  <si>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</si>
  <si>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</si>
  <si>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</si>
  <si>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</si>
  <si>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</si>
  <si>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</si>
  <si>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</si>
  <si>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Niveau</t>
  </si>
  <si>
    <t>Composant</t>
  </si>
  <si>
    <t>Type</t>
  </si>
  <si>
    <t>Quantité (× multiplicateur, voir feuille Besoins)</t>
  </si>
  <si>
    <t>recette</t>
  </si>
  <si>
    <t xml:space="preserve">    ↳ ORANGE</t>
  </si>
  <si>
    <t>matiere</t>
  </si>
  <si>
    <t xml:space="preserve">    ↳ Crème Anglaise (méthode-cadre, variété)</t>
  </si>
  <si>
    <t>L</t>
  </si>
  <si>
    <t xml:space="preserve">    ↳ Cusenier orange (liqueur)</t>
  </si>
  <si>
    <t xml:space="preserve">        ↳ LAIT</t>
  </si>
  <si>
    <t xml:space="preserve">    ↳ JAUNE D'OEUF (ML) (conv.)</t>
  </si>
  <si>
    <t>conversion</t>
  </si>
  <si>
    <t xml:space="preserve">    ↳ Sucre blanc cristal sac 25 kg</t>
  </si>
  <si>
    <t xml:space="preserve">    ↳ GELATINE EN FEUILLES</t>
  </si>
  <si>
    <t xml:space="preserve">    ↳ CREME FRAOECHE</t>
  </si>
  <si>
    <t>Fiche technique — Bavaroise Orange I</t>
  </si>
  <si>
    <t>Bavaroise Orange I  C85.BAVA.ORA1</t>
  </si>
  <si>
    <t>1.</t>
  </si>
  <si>
    <t>2.</t>
  </si>
  <si>
    <t>3.</t>
  </si>
  <si>
    <t>4.</t>
  </si>
  <si>
    <t>↳ Crème Anglaise (méthode-cadre, variété)  C85.CRAN.GEN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</si>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</sst>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2.404</v>
      </c>
      <c r="C3" t="s" s="5">
        <v>3</v>
      </c>
      <c r="D3"/>
      <c r="E3"/>
      <c r="F3"/>
    </row>
    <row r="4">
      <c r="A4" t="s">
        <v>4</v>
      </c>
      <c r="B4" s="6">
        <f>$B$2*B3</f>
        <v>2.404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0.029</v>
      </c>
      <c r="E7" s="6">
        <f>D7*$B$2</f>
        <v>0.029</v>
      </c>
      <c r="F7" t="s">
        <v>3</v>
      </c>
      <c r="G7" s="9">
        <f>E7*16.0945</f>
        <v>0.466741</v>
      </c>
    </row>
    <row r="8">
      <c r="A8" t="s" s="8">
        <v>15</v>
      </c>
      <c r="B8" t="s">
        <v>16</v>
      </c>
      <c r="C8" t="s">
        <v>17</v>
      </c>
      <c r="D8" s="4">
        <v>0.83</v>
      </c>
      <c r="E8" s="6">
        <f>D8*$B$2</f>
        <v>0.83</v>
      </c>
      <c r="F8" t="s">
        <v>18</v>
      </c>
      <c r="G8" s="9">
        <f>E8*2.5335</f>
        <v>2.102805</v>
      </c>
    </row>
    <row r="9">
      <c r="A9" t="s" s="8">
        <v>19</v>
      </c>
      <c r="B9" t="s">
        <v>20</v>
      </c>
      <c r="C9" t="s">
        <v>17</v>
      </c>
      <c r="D9" s="4">
        <v>0.025</v>
      </c>
      <c r="E9" s="6">
        <f>D9*$B$2</f>
        <v>0.025</v>
      </c>
      <c r="F9" t="s">
        <v>3</v>
      </c>
      <c r="G9" s="9">
        <f>E9*0.6544641786</f>
        <v>0.016362</v>
      </c>
    </row>
    <row r="10">
      <c r="A10" t="s" s="8">
        <v>21</v>
      </c>
      <c r="B10" t="s">
        <v>22</v>
      </c>
      <c r="C10" t="s">
        <v>23</v>
      </c>
      <c r="D10" s="4">
        <v>5.921053</v>
      </c>
      <c r="E10" s="6">
        <f>D10*$B$2</f>
        <v>5.921053</v>
      </c>
      <c r="F10" t="s">
        <v>24</v>
      </c>
      <c r="G10" s="9">
        <f>E10*0.2699999832</f>
        <v>1.598684</v>
      </c>
    </row>
    <row r="11">
      <c r="A11" t="s">
        <v>25</v>
      </c>
      <c r="B11" t="s">
        <v>26</v>
      </c>
      <c r="C11" t="s">
        <v>27</v>
      </c>
      <c r="D11" s="4">
        <v>0.05</v>
      </c>
      <c r="E11" s="6">
        <f>D11*$B$2</f>
        <v>0.05</v>
      </c>
      <c r="F11" t="s">
        <v>18</v>
      </c>
      <c r="G11" s="9">
        <f>E11*0</f>
        <v>0</v>
      </c>
    </row>
    <row r="12">
      <c r="A12" t="s" s="8">
        <v>28</v>
      </c>
      <c r="B12" t="s">
        <v>29</v>
      </c>
      <c r="C12" t="s">
        <v>23</v>
      </c>
      <c r="D12" s="4">
        <v>1</v>
      </c>
      <c r="E12" s="6">
        <f>D12*$B$2</f>
        <v>1</v>
      </c>
      <c r="F12" t="s">
        <v>18</v>
      </c>
      <c r="G12" s="9">
        <f>E12*0.5999</f>
        <v>0.5999</v>
      </c>
    </row>
    <row r="13">
      <c r="A13" t="s">
        <v>30</v>
      </c>
      <c r="B13" t="s">
        <v>31</v>
      </c>
      <c r="C13" t="s">
        <v>32</v>
      </c>
      <c r="D13" s="4">
        <v>0.225</v>
      </c>
      <c r="E13" s="6">
        <f>D13*$B$2</f>
        <v>0.225</v>
      </c>
      <c r="F13" t="s">
        <v>3</v>
      </c>
      <c r="G13" s="9">
        <f>E13*0.82</f>
        <v>0.1845</v>
      </c>
    </row>
    <row r="14">
      <c r="A14"/>
      <c r="B14"/>
      <c r="C14"/>
      <c r="D14"/>
      <c r="E14"/>
      <c r="F14" t="s" s="10">
        <v>33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>
        <v>1</v>
      </c>
      <c r="C2" t="s">
        <v>41</v>
      </c>
      <c r="D2" t="s" s="12">
        <v>42</v>
      </c>
      <c r="E2" t="s" s="12"/>
      <c r="F2"/>
    </row>
    <row r="3">
      <c r="A3" t="s">
        <v>40</v>
      </c>
      <c r="B3">
        <v>2</v>
      </c>
      <c r="C3" t="s">
        <v>43</v>
      </c>
      <c r="D3" t="s" s="12">
        <v>44</v>
      </c>
      <c r="E3" t="s" s="12"/>
      <c r="F3"/>
    </row>
    <row r="4">
      <c r="A4" t="s">
        <v>40</v>
      </c>
      <c r="B4">
        <v>3</v>
      </c>
      <c r="C4" t="s">
        <v>45</v>
      </c>
      <c r="D4" t="s" s="12">
        <v>46</v>
      </c>
      <c r="E4" t="s" s="12"/>
      <c r="F4"/>
    </row>
    <row r="5">
      <c r="A5" t="s">
        <v>40</v>
      </c>
      <c r="B5">
        <v>4</v>
      </c>
      <c r="C5" t="s">
        <v>43</v>
      </c>
      <c r="D5" t="s" s="12">
        <v>47</v>
      </c>
      <c r="E5" t="s" s="12"/>
      <c r="F5"/>
    </row>
    <row r="6">
      <c r="A6" t="s">
        <v>48</v>
      </c>
      <c r="B6">
        <v>1</v>
      </c>
      <c r="C6" t="s">
        <v>49</v>
      </c>
      <c r="D6" t="s" s="12">
        <v>50</v>
      </c>
      <c r="E6" t="s" s="12"/>
      <c r="F6"/>
    </row>
    <row r="7">
      <c r="A7" t="s">
        <v>48</v>
      </c>
      <c r="B7">
        <v>2</v>
      </c>
      <c r="C7" t="s">
        <v>51</v>
      </c>
      <c r="D7" t="s" s="12">
        <v>52</v>
      </c>
      <c r="E7" t="s" s="12"/>
      <c r="F7"/>
    </row>
    <row r="8">
      <c r="A8" t="s">
        <v>48</v>
      </c>
      <c r="B8">
        <v>3</v>
      </c>
      <c r="C8" t="s">
        <v>43</v>
      </c>
      <c r="D8" t="s" s="12">
        <v>53</v>
      </c>
      <c r="E8" t="s" s="12"/>
      <c r="F8"/>
    </row>
    <row r="9">
      <c r="A9" t="s">
        <v>48</v>
      </c>
      <c r="B9">
        <v>4</v>
      </c>
      <c r="C9" t="s">
        <v>54</v>
      </c>
      <c r="D9" t="s" s="12">
        <v>55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56</v>
      </c>
      <c r="B1" t="s" s="7">
        <v>57</v>
      </c>
      <c r="C1" t="s" s="7">
        <v>58</v>
      </c>
      <c r="D1" t="s" s="7">
        <v>59</v>
      </c>
      <c r="E1" t="s" s="7">
        <v>10</v>
      </c>
    </row>
    <row r="2">
      <c r="A2">
        <v>0</v>
      </c>
      <c r="B2" t="s">
        <v>40</v>
      </c>
      <c r="C2" t="s">
        <v>60</v>
      </c>
      <c r="D2" s="6">
        <f>'Besoins'!$B$2*2.404</f>
        <v>2.404</v>
      </c>
      <c r="E2" t="s">
        <v>3</v>
      </c>
    </row>
    <row r="3">
      <c r="A3">
        <v>1</v>
      </c>
      <c r="B3" t="s">
        <v>61</v>
      </c>
      <c r="C3" t="s">
        <v>62</v>
      </c>
      <c r="D3" s="6">
        <f>'Besoins'!$B$2*0.025</f>
        <v>0.025</v>
      </c>
      <c r="E3" t="s">
        <v>3</v>
      </c>
    </row>
    <row r="4">
      <c r="A4">
        <v>1</v>
      </c>
      <c r="B4" t="s">
        <v>63</v>
      </c>
      <c r="C4" t="s">
        <v>60</v>
      </c>
      <c r="D4" s="6">
        <f>'Besoins'!$B$2*1</f>
        <v>1</v>
      </c>
      <c r="E4" t="s">
        <v>64</v>
      </c>
    </row>
    <row r="5">
      <c r="A5">
        <v>1</v>
      </c>
      <c r="B5" t="s">
        <v>65</v>
      </c>
      <c r="C5" t="s">
        <v>62</v>
      </c>
      <c r="D5" s="6">
        <f>'Besoins'!$B$2*0.05</f>
        <v>0.05</v>
      </c>
      <c r="E5" t="s">
        <v>18</v>
      </c>
    </row>
    <row r="6">
      <c r="A6">
        <v>2</v>
      </c>
      <c r="B6" t="s">
        <v>66</v>
      </c>
      <c r="C6" t="s">
        <v>62</v>
      </c>
      <c r="D6" s="6">
        <f>'Besoins'!$B$2*1</f>
        <v>1</v>
      </c>
      <c r="E6" t="s">
        <v>18</v>
      </c>
    </row>
    <row r="7">
      <c r="A7">
        <v>1</v>
      </c>
      <c r="B7" t="s">
        <v>67</v>
      </c>
      <c r="C7" t="s">
        <v>68</v>
      </c>
      <c r="D7" s="6">
        <f>'Besoins'!$B$2*0.225</f>
        <v>0.225</v>
      </c>
      <c r="E7" t="s">
        <v>18</v>
      </c>
    </row>
    <row r="8">
      <c r="A8">
        <v>1</v>
      </c>
      <c r="B8" t="s">
        <v>69</v>
      </c>
      <c r="C8" t="s">
        <v>62</v>
      </c>
      <c r="D8" s="6">
        <f>'Besoins'!$B$2*0.225</f>
        <v>0.225</v>
      </c>
      <c r="E8" t="s">
        <v>3</v>
      </c>
    </row>
    <row r="9">
      <c r="A9">
        <v>1</v>
      </c>
      <c r="B9" t="s">
        <v>70</v>
      </c>
      <c r="C9" t="s">
        <v>62</v>
      </c>
      <c r="D9" s="6">
        <f>'Besoins'!$B$2*0.029</f>
        <v>0.029</v>
      </c>
      <c r="E9" t="s">
        <v>3</v>
      </c>
    </row>
    <row r="10">
      <c r="A10">
        <v>1</v>
      </c>
      <c r="B10" t="s">
        <v>71</v>
      </c>
      <c r="C10" t="s">
        <v>62</v>
      </c>
      <c r="D10" s="6">
        <f>'Besoins'!$B$2*0.83</f>
        <v>0.83</v>
      </c>
      <c r="E10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72</v>
      </c>
      <c r="B1"/>
      <c r="C1"/>
      <c r="D1"/>
    </row>
    <row r="2">
      <c r="A2" t="str" s="13">
        <f>"C85.BAVA.ORA1 · PAT.MOUSSES · référence : "&amp;Besoins!B3&amp;" "&amp;Besoins!C3&amp;" · multiplicateur réglable sur la feuille ""Besoins"""</f>
        <v>C85.BAVA.ORA1 · PAT.MOUSSES · référence : 2,404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73</v>
      </c>
      <c r="B4"/>
      <c r="C4"/>
      <c r="D4"/>
    </row>
    <row r="5">
      <c r="A5" t="s" s="15">
        <v>74</v>
      </c>
      <c r="B5" t="str" s="12">
        <f>"[CRÉMER] "&amp;Procedure!D2</f>
        <v>[CRÉMER] Faire une Crème Anglaise, colonne VI, avec 5 zestes d'orange et 1 gousse de vanille infusés dans le lait</v>
      </c>
      <c r="C5"/>
      <c r="D5"/>
    </row>
    <row r="6">
      <c r="A6" t="s" s="15">
        <v>75</v>
      </c>
      <c r="B6" t="str" s="12">
        <f>"[INCORPORER] "&amp;Procedure!D3</f>
        <v>[INCORPORER] Ajouter 50ml de Cusenier orange</v>
      </c>
      <c r="C6"/>
      <c r="D6"/>
    </row>
    <row r="7">
      <c r="A7" t="s" s="15">
        <v>76</v>
      </c>
      <c r="B7" t="str" s="12">
        <f>"[REFROIDIR] "&amp;Procedure!D4</f>
        <v>[REFROIDIR] Après refroidissement, ajouter les feuilles de gélatine fondue</v>
      </c>
      <c r="C7"/>
      <c r="D7"/>
    </row>
    <row r="8">
      <c r="A8" t="s" s="15">
        <v>77</v>
      </c>
      <c r="B8" t="str" s="12">
        <f>"[INCORPORER] "&amp;Procedure!D5</f>
        <v>[INCORPORER] Incorporer délicatement 830ml de crème fouettée, utiliser de suite</v>
      </c>
      <c r="C8"/>
      <c r="D8"/>
    </row>
    <row r="9">
      <c r="A9"/>
      <c r="B9"/>
      <c r="C9"/>
      <c r="D9"/>
    </row>
    <row r="10">
      <c r="A10" t="s" s="14">
        <v>78</v>
      </c>
      <c r="B10"/>
      <c r="C10"/>
      <c r="D10"/>
    </row>
    <row r="11">
      <c r="A11" t="s" s="15">
        <v>74</v>
      </c>
      <c r="B11" t="str" s="12">
        <f>"[BOUILLIR] "&amp;Procedure!D6</f>
        <v>[BOUILLIR] Bouillir le lait avec le sucre (1ère masse)</v>
      </c>
      <c r="C11"/>
      <c r="D11"/>
    </row>
    <row r="12">
      <c r="A12" t="s" s="15">
        <v>75</v>
      </c>
      <c r="B12" t="str" s="12">
        <f>"[BLANCHIR] "&amp;Procedure!D7</f>
        <v>[BLANCHIR] Blanchir les jaunes avec le sucre (2ème masse) — dosage selon la colonne choisie dans dosage_ref</v>
      </c>
      <c r="C12"/>
      <c r="D12"/>
    </row>
    <row r="13">
      <c r="A13" t="s" s="15">
        <v>76</v>
      </c>
      <c r="B13" t="str" s="12">
        <f>"[INCORPORER] "&amp;Procedure!D8</f>
        <v>[INCORPORER] Quand la 1ère masse bout, incorporer 1/3 de cette masse dans la 2ème masse, bien mélanger au fouet</v>
      </c>
      <c r="C13"/>
      <c r="D13"/>
    </row>
    <row r="14">
      <c r="A14" t="s" s="15">
        <v>77</v>
      </c>
      <c r="B14" t="str" s="12">
        <f>"[METTRE] "&amp;Procedure!D9</f>
        <v>[METTRE] Mettre toute la 2ème masse dans la 1ère masse (toujours sur le gaz), remuer au fouet jusqu'au premier bouillon (1 min), éteindre</v>
      </c>
      <c r="C14"/>
      <c r="D14"/>
    </row>
    <row r="15">
      <c r="A15"/>
      <c r="B15"/>
      <c r="C15"/>
      <c r="D15"/>
    </row>
    <row r="16">
      <c r="A16" t="s" s="16">
        <v>79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2026-08-01T00:42:15Z</dcterms:created>
  <dc:title>Bavaroise Orange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2026-08-01T00:42:15Z</dcterms:modified>
  <cp:revision>1</cp:revision>
</cp:coreProperties>
</file>