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<sst xmlns="http://schemas.openxmlformats.org/spreadsheetml/2006/main" count="71" uniqueCount="71">
  <si>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</si>
  <si>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</si>
  <si>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</si>
  <si>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</si>
  <si>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</si>
  <si>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</si>
  <si>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</si>
  <si>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</si>
  <si>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</si>
  <si>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</si>
  <si>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</si>
  <si>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</si>
  <si>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</si>
  <si>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</si>
  <si>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</si>
  <si>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</si>
  <si>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</si>
  <si>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</si>
  <si>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</si>
  <si>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</si>
  <si>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</si>
  <si>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</si>
  <si>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</si>
  <si>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</si>
  <si>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</si>
  <si>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</si>
  <si>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</si>
  <si>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</si>
  <si>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</si>
  <si>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</si>
  <si>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</si>
  <si>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</si>
  <si>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</si>
  <si>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</si>
  <si>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</si>
  <si>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Kirch ("Casino")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</si>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</sst>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2.568</v>
      </c>
      <c r="C3" t="s" s="5">
        <v>3</v>
      </c>
      <c r="D3"/>
      <c r="E3"/>
      <c r="F3"/>
    </row>
    <row r="4">
      <c r="A4" t="s">
        <v>4</v>
      </c>
      <c r="B4" s="6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0.028</v>
      </c>
      <c r="E7" s="6">
        <f>D7*$B$2</f>
        <v>0.028</v>
      </c>
      <c r="F7" t="s">
        <v>3</v>
      </c>
      <c r="G7" s="9">
        <f>E7*16.0945</f>
        <v>0.450646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7.894737</v>
      </c>
      <c r="E9" s="6">
        <f>D9*$B$2</f>
        <v>7.894737</v>
      </c>
      <c r="F9" t="s">
        <v>22</v>
      </c>
      <c r="G9" s="9">
        <f>E9*0.2699999946</f>
        <v>2.131579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41</v>
      </c>
      <c r="B5">
        <v>1</v>
      </c>
      <c r="C5" t="s">
        <v>42</v>
      </c>
      <c r="D5" t="s" s="12">
        <v>43</v>
      </c>
      <c r="E5" t="s" s="12"/>
      <c r="F5"/>
    </row>
    <row r="6">
      <c r="A6" t="s">
        <v>41</v>
      </c>
      <c r="B6">
        <v>2</v>
      </c>
      <c r="C6" t="s">
        <v>44</v>
      </c>
      <c r="D6" t="s" s="12">
        <v>45</v>
      </c>
      <c r="E6" t="s" s="12"/>
      <c r="F6"/>
    </row>
    <row r="7">
      <c r="A7" t="s">
        <v>41</v>
      </c>
      <c r="B7">
        <v>3</v>
      </c>
      <c r="C7" t="s">
        <v>38</v>
      </c>
      <c r="D7" t="s" s="12">
        <v>46</v>
      </c>
      <c r="E7" t="s" s="12"/>
      <c r="F7"/>
    </row>
    <row r="8">
      <c r="A8" t="s">
        <v>41</v>
      </c>
      <c r="B8">
        <v>4</v>
      </c>
      <c r="C8" t="s">
        <v>47</v>
      </c>
      <c r="D8" t="s" s="12">
        <v>48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35</v>
      </c>
      <c r="C2" t="s">
        <v>53</v>
      </c>
      <c r="D2" s="6">
        <f>'Besoins'!$B$2*2.568</f>
        <v>2.568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</f>
        <v>1</v>
      </c>
      <c r="E3" t="s">
        <v>55</v>
      </c>
    </row>
    <row r="4">
      <c r="A4">
        <v>2</v>
      </c>
      <c r="B4" t="s">
        <v>56</v>
      </c>
      <c r="C4" t="s">
        <v>57</v>
      </c>
      <c r="D4" s="6">
        <f>'Besoins'!$B$2*1</f>
        <v>1</v>
      </c>
      <c r="E4" t="s">
        <v>18</v>
      </c>
    </row>
    <row r="5">
      <c r="A5">
        <v>1</v>
      </c>
      <c r="B5" t="s">
        <v>58</v>
      </c>
      <c r="C5" t="s">
        <v>59</v>
      </c>
      <c r="D5" s="6">
        <f>'Besoins'!$B$2*0.3</f>
        <v>0.3</v>
      </c>
      <c r="E5" t="s">
        <v>18</v>
      </c>
    </row>
    <row r="6">
      <c r="A6">
        <v>1</v>
      </c>
      <c r="B6" t="s">
        <v>60</v>
      </c>
      <c r="C6" t="s">
        <v>57</v>
      </c>
      <c r="D6" s="6">
        <f>'Besoins'!$B$2*0.3</f>
        <v>0.3</v>
      </c>
      <c r="E6" t="s">
        <v>3</v>
      </c>
    </row>
    <row r="7">
      <c r="A7">
        <v>1</v>
      </c>
      <c r="B7" t="s">
        <v>61</v>
      </c>
      <c r="C7" t="s">
        <v>57</v>
      </c>
      <c r="D7" s="6">
        <f>'Besoins'!$B$2*0.028</f>
        <v>0.028</v>
      </c>
      <c r="E7" t="s">
        <v>3</v>
      </c>
    </row>
    <row r="8">
      <c r="A8">
        <v>1</v>
      </c>
      <c r="B8" t="s">
        <v>62</v>
      </c>
      <c r="C8" t="s">
        <v>57</v>
      </c>
      <c r="D8" s="6">
        <f>'Besoins'!$B$2*0.83</f>
        <v>0.83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"[CRÉMER] "&amp;Procedure!D2</f>
        <v>[CRÉMER] Prendre une Crème Anglaise I à 30°C</v>
      </c>
      <c r="C5"/>
      <c r="D5"/>
    </row>
    <row r="6">
      <c r="A6" t="s" s="15">
        <v>66</v>
      </c>
      <c r="B6" t="str" s="12">
        <f>"[INCORPORER] "&amp;Procedure!D3</f>
        <v>[INCORPORER] Ajouter les feuilles de gélatine fondue et 50ml de kirch</v>
      </c>
      <c r="C6"/>
      <c r="D6"/>
    </row>
    <row r="7">
      <c r="A7" t="s" s="15">
        <v>67</v>
      </c>
      <c r="B7" t="str" s="12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4">
        <v>68</v>
      </c>
      <c r="B9"/>
      <c r="C9"/>
      <c r="D9"/>
    </row>
    <row r="10">
      <c r="A10" t="s" s="15">
        <v>65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66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67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69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