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<sst xmlns="http://schemas.openxmlformats.org/spreadsheetml/2006/main" count="100" uniqueCount="100">
  <si>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</si>
  <si>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</si>
  <si>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</si>
  <si>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</si>
  <si>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</si>
  <si>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</si>
  <si>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</si>
  <si>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</si>
  <si>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</si>
  <si>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</si>
  <si>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</si>
  <si>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</si>
  <si>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</si>
  <si>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</si>
  <si>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</si>
  <si>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</si>
  <si>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</si>
  <si>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</si>
  <si>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</si>
  <si>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</si>
  <si>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</si>
  <si>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</si>
  <si>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</si>
  <si>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</si>
  <si>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</si>
  <si>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</si>
  <si>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</si>
  <si>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</si>
  <si>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</si>
  <si>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</si>
  <si>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</si>
  <si>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</si>
  <si>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</si>
  <si>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</si>
  <si>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</si>
  <si>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</si>
  <si>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</si>
  <si>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</si>
  <si>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</si>
  <si>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</si>
  <si>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</si>
  <si>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</si>
  <si>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</si>
  <si>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Mousse Orange ("Astrid")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</si>
  <si>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</si>
  <si>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</si>
  <si>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</si>
  <si>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</si>
  <si>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</si>
  <si>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</si>
  <si>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</si>
  <si>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</si>
  <si>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</si>
  <si>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</si>
  <si>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</si>
  <si>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</si>
  <si>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</si>
  <si>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</si>
  <si>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</si>
  <si>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</si>
  <si>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</si>
  <si>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</si>
  <si>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</si>
  <si>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</si>
  <si>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</si>
  <si>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</si>
  <si>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</si>
  <si>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</si>
  <si>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</si>
  <si>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</si>
  <si>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</si>
  <si>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</si>
  <si>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</si>
  <si>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</si>
  <si>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</si>
  <si>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</si>
  <si>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</si>
  <si>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</si>
  <si>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</si>
  <si>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</si>
  <si>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</si>
  <si>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</si>
  <si>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</si>
  <si>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</si>
  <si>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Orange en Pâte (ou cuisson morceaux)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</si>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</sst>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2.484</v>
      </c>
      <c r="C3" t="s" s="5">
        <v>3</v>
      </c>
      <c r="D3"/>
      <c r="E3"/>
      <c r="F3"/>
    </row>
    <row r="4">
      <c r="A4" t="s">
        <v>4</v>
      </c>
      <c r="B4" s="6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0.034</v>
      </c>
      <c r="E7" s="6">
        <f>D7*$B$2</f>
        <v>0.034</v>
      </c>
      <c r="F7" t="s">
        <v>3</v>
      </c>
      <c r="G7" s="9">
        <f>E7*16.0945</f>
        <v>0.547213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17</v>
      </c>
      <c r="D9" s="4">
        <v>0.15</v>
      </c>
      <c r="E9" s="6">
        <f>D9*$B$2</f>
        <v>0.15</v>
      </c>
      <c r="F9" t="s">
        <v>3</v>
      </c>
      <c r="G9" s="9">
        <f>E9*0.6544641786</f>
        <v>0.09817</v>
      </c>
    </row>
    <row r="10">
      <c r="A10" t="s" s="8">
        <v>21</v>
      </c>
      <c r="B10" t="s">
        <v>22</v>
      </c>
      <c r="C10" t="s">
        <v>23</v>
      </c>
      <c r="D10" s="4">
        <v>4.918981</v>
      </c>
      <c r="E10" s="6">
        <f>D10*$B$2</f>
        <v>4.918981</v>
      </c>
      <c r="F10" t="s">
        <v>24</v>
      </c>
      <c r="G10" s="9">
        <f>E10*0.2700000264</f>
        <v>1.328125</v>
      </c>
    </row>
    <row r="11">
      <c r="A11" t="s" s="8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18</v>
      </c>
      <c r="G11" s="9">
        <f>E11*0.003</f>
        <v>0.00045</v>
      </c>
    </row>
    <row r="12">
      <c r="A12" t="s">
        <v>28</v>
      </c>
      <c r="B12" t="s">
        <v>29</v>
      </c>
      <c r="C12" t="s">
        <v>30</v>
      </c>
      <c r="D12" s="4">
        <v>0.075</v>
      </c>
      <c r="E12" s="6">
        <f>D12*$B$2</f>
        <v>0.075</v>
      </c>
      <c r="F12" t="s">
        <v>3</v>
      </c>
      <c r="G12" s="9">
        <f>E12*4.2</f>
        <v>0.315</v>
      </c>
    </row>
    <row r="13">
      <c r="A13" t="s">
        <v>31</v>
      </c>
      <c r="B13" t="s">
        <v>32</v>
      </c>
      <c r="C13" t="s">
        <v>33</v>
      </c>
      <c r="D13" s="4">
        <v>0.708333</v>
      </c>
      <c r="E13" s="6">
        <f>D13*$B$2</f>
        <v>0.708333</v>
      </c>
      <c r="F13" t="s">
        <v>3</v>
      </c>
      <c r="G13" s="9">
        <f>E13*0.8200003859</f>
        <v>0.580833</v>
      </c>
    </row>
    <row r="14">
      <c r="A14" t="s">
        <v>34</v>
      </c>
      <c r="B14" t="s">
        <v>35</v>
      </c>
      <c r="C14" t="s">
        <v>33</v>
      </c>
      <c r="D14" s="4">
        <v>0.15</v>
      </c>
      <c r="E14" s="6">
        <f>D14*$B$2</f>
        <v>0.15</v>
      </c>
      <c r="F14" t="s">
        <v>3</v>
      </c>
      <c r="G14" s="9">
        <f>E14*1.05</f>
        <v>0.1575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2">
        <v>44</v>
      </c>
      <c r="E2" t="s" s="12"/>
      <c r="F2"/>
    </row>
    <row r="3">
      <c r="A3" t="s">
        <v>43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43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51</v>
      </c>
      <c r="B6">
        <v>1</v>
      </c>
      <c r="C6"/>
      <c r="D6" t="s" s="12">
        <v>52</v>
      </c>
      <c r="E6" t="s" s="12"/>
      <c r="F6"/>
    </row>
    <row r="7">
      <c r="A7" t="s">
        <v>51</v>
      </c>
      <c r="B7">
        <v>2</v>
      </c>
      <c r="C7" t="s">
        <v>53</v>
      </c>
      <c r="D7" t="s" s="12">
        <v>54</v>
      </c>
      <c r="E7" t="s" s="12"/>
      <c r="F7"/>
    </row>
    <row r="8">
      <c r="A8" t="s">
        <v>51</v>
      </c>
      <c r="B8">
        <v>3</v>
      </c>
      <c r="C8" t="s">
        <v>45</v>
      </c>
      <c r="D8" t="s" s="12">
        <v>55</v>
      </c>
      <c r="E8" t="s" s="12"/>
      <c r="F8"/>
    </row>
    <row r="9">
      <c r="A9" t="s">
        <v>51</v>
      </c>
      <c r="B9">
        <v>4</v>
      </c>
      <c r="C9" t="s">
        <v>53</v>
      </c>
      <c r="D9" t="s" s="12">
        <v>56</v>
      </c>
      <c r="E9" t="s" s="12"/>
      <c r="F9"/>
    </row>
    <row r="10">
      <c r="A10" t="s">
        <v>51</v>
      </c>
      <c r="B10">
        <v>5</v>
      </c>
      <c r="C10" t="s">
        <v>53</v>
      </c>
      <c r="D10" t="s" s="12">
        <v>57</v>
      </c>
      <c r="E10" t="s" s="12"/>
      <c r="F10"/>
    </row>
    <row r="11">
      <c r="A11" t="s">
        <v>58</v>
      </c>
      <c r="B11">
        <v>1</v>
      </c>
      <c r="C11" t="s">
        <v>59</v>
      </c>
      <c r="D11" t="s" s="12">
        <v>60</v>
      </c>
      <c r="E11" t="s" s="12"/>
      <c r="F11"/>
    </row>
    <row r="12">
      <c r="A12" t="s">
        <v>58</v>
      </c>
      <c r="B12">
        <v>2</v>
      </c>
      <c r="C12" t="s">
        <v>49</v>
      </c>
      <c r="D12" t="s" s="12">
        <v>61</v>
      </c>
      <c r="E12" t="s" s="12"/>
      <c r="F12"/>
    </row>
    <row r="13">
      <c r="A13" t="s">
        <v>58</v>
      </c>
      <c r="B13">
        <v>3</v>
      </c>
      <c r="C13" t="s">
        <v>62</v>
      </c>
      <c r="D13" t="s" s="12">
        <v>63</v>
      </c>
      <c r="E13" t="s" s="12"/>
      <c r="F13"/>
    </row>
    <row r="14">
      <c r="A14" t="s">
        <v>58</v>
      </c>
      <c r="B14">
        <v>4</v>
      </c>
      <c r="C14" t="s">
        <v>45</v>
      </c>
      <c r="D14" t="s" s="12">
        <v>64</v>
      </c>
      <c r="E14" t="s" s="12"/>
      <c r="F14"/>
    </row>
    <row r="15">
      <c r="A15" t="s">
        <v>65</v>
      </c>
      <c r="B15">
        <v>1</v>
      </c>
      <c r="C15" t="s">
        <v>66</v>
      </c>
      <c r="D15" t="s" s="12">
        <v>67</v>
      </c>
      <c r="E15" t="s" s="12"/>
      <c r="F15"/>
    </row>
    <row r="16">
      <c r="A16" t="s">
        <v>65</v>
      </c>
      <c r="B16">
        <v>2</v>
      </c>
      <c r="C16" t="s">
        <v>68</v>
      </c>
      <c r="D16" t="s" s="12">
        <v>69</v>
      </c>
      <c r="E16" t="s" s="12"/>
      <c r="F16"/>
    </row>
    <row r="17">
      <c r="A17" t="s">
        <v>65</v>
      </c>
      <c r="B17">
        <v>3</v>
      </c>
      <c r="C17" t="s">
        <v>68</v>
      </c>
      <c r="D17" t="s" s="12">
        <v>70</v>
      </c>
      <c r="E17" t="s" s="12"/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43</v>
      </c>
      <c r="C2" t="s">
        <v>75</v>
      </c>
      <c r="D2" s="6">
        <f>'Besoins'!$B$2*2.484</f>
        <v>2.484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1</v>
      </c>
      <c r="B4" t="s">
        <v>77</v>
      </c>
      <c r="C4" t="s">
        <v>75</v>
      </c>
      <c r="D4" s="6">
        <f>'Besoins'!$B$2*0.85</f>
        <v>0.85</v>
      </c>
      <c r="E4" t="s">
        <v>3</v>
      </c>
    </row>
    <row r="5">
      <c r="A5">
        <v>2</v>
      </c>
      <c r="B5" t="s">
        <v>78</v>
      </c>
      <c r="C5" t="s">
        <v>79</v>
      </c>
      <c r="D5" s="6">
        <f>'Besoins'!$B$2*0.3541666667</f>
        <v>0.354167</v>
      </c>
      <c r="E5" t="s">
        <v>18</v>
      </c>
    </row>
    <row r="6">
      <c r="A6">
        <v>2</v>
      </c>
      <c r="B6" t="s">
        <v>80</v>
      </c>
      <c r="C6" t="s">
        <v>81</v>
      </c>
      <c r="D6" s="6">
        <f>'Besoins'!$B$2*0.7083333333</f>
        <v>0.708333</v>
      </c>
      <c r="E6" t="s">
        <v>3</v>
      </c>
    </row>
    <row r="7">
      <c r="A7">
        <v>1</v>
      </c>
      <c r="B7" t="s">
        <v>82</v>
      </c>
      <c r="C7" t="s">
        <v>81</v>
      </c>
      <c r="D7" s="6">
        <f>'Besoins'!$B$2*0.034</f>
        <v>0.034</v>
      </c>
      <c r="E7" t="s">
        <v>3</v>
      </c>
    </row>
    <row r="8">
      <c r="A8">
        <v>1</v>
      </c>
      <c r="B8" t="s">
        <v>83</v>
      </c>
      <c r="C8" t="s">
        <v>81</v>
      </c>
      <c r="D8" s="6">
        <f>'Besoins'!$B$2*1</f>
        <v>1</v>
      </c>
      <c r="E8" t="s">
        <v>3</v>
      </c>
    </row>
    <row r="9">
      <c r="A9">
        <v>1</v>
      </c>
      <c r="B9" t="s">
        <v>84</v>
      </c>
      <c r="C9" t="s">
        <v>75</v>
      </c>
      <c r="D9" s="6">
        <f>'Besoins'!$B$2*0.15</f>
        <v>0.15</v>
      </c>
      <c r="E9" t="s">
        <v>3</v>
      </c>
    </row>
    <row r="10">
      <c r="A10">
        <v>2</v>
      </c>
      <c r="B10" t="s">
        <v>85</v>
      </c>
      <c r="C10" t="s">
        <v>81</v>
      </c>
      <c r="D10" s="6">
        <f>'Besoins'!$B$2*0.15</f>
        <v>0.15</v>
      </c>
      <c r="E10" t="s">
        <v>3</v>
      </c>
    </row>
    <row r="11">
      <c r="A11">
        <v>2</v>
      </c>
      <c r="B11" t="s">
        <v>86</v>
      </c>
      <c r="C11" t="s">
        <v>81</v>
      </c>
      <c r="D11" s="6">
        <f>'Besoins'!$B$2*0.15</f>
        <v>0.15</v>
      </c>
      <c r="E11" t="s">
        <v>3</v>
      </c>
    </row>
    <row r="12">
      <c r="A12">
        <v>2</v>
      </c>
      <c r="B12" t="s">
        <v>87</v>
      </c>
      <c r="C12" t="s">
        <v>81</v>
      </c>
      <c r="D12" s="6">
        <f>'Besoins'!$B$2*0.075</f>
        <v>0.075</v>
      </c>
      <c r="E12" t="s">
        <v>3</v>
      </c>
    </row>
    <row r="13">
      <c r="A13">
        <v>2</v>
      </c>
      <c r="B13" t="s">
        <v>88</v>
      </c>
      <c r="C13" t="s">
        <v>81</v>
      </c>
      <c r="D13" s="6">
        <f>'Besoins'!$B$2*0.15</f>
        <v>0.15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Procedure!D2</f>
        <v>Faire pour 850gr de Meringue Italienne avec 34gr de feuilles de gélatine ramollie</v>
      </c>
      <c r="C5"/>
      <c r="D5"/>
    </row>
    <row r="6">
      <c r="A6" t="s" s="15">
        <v>92</v>
      </c>
      <c r="B6" t="str" s="12">
        <f>"[BATTRE] "&amp;Procedure!D3</f>
        <v>[BATTRE] Battre ou souffler 1L de crème fraîche</v>
      </c>
      <c r="C6"/>
      <c r="D6"/>
    </row>
    <row r="7">
      <c r="A7" t="s" s="15">
        <v>93</v>
      </c>
      <c r="B7" t="str" s="12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5">
        <v>94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 t="s" s="15">
        <v>91</v>
      </c>
      <c r="B11" t="str" s="12">
        <f>Procedure!D6</f>
        <v>Faire la Meringue Italienne</v>
      </c>
      <c r="C11"/>
      <c r="D11"/>
    </row>
    <row r="12">
      <c r="A12" t="s" s="15">
        <v>92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93</v>
      </c>
      <c r="B13" t="str" s="12">
        <f>"[BATTRE] "&amp;Procedure!D8</f>
        <v>[BATTRE] Battre la crème fraîche à la main</v>
      </c>
      <c r="C13"/>
      <c r="D13"/>
    </row>
    <row r="14">
      <c r="A14" t="s" s="15">
        <v>94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96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97</v>
      </c>
      <c r="B17"/>
      <c r="C17"/>
      <c r="D17"/>
    </row>
    <row r="18">
      <c r="A18" t="s" s="15">
        <v>91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92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93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94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4">
        <v>98</v>
      </c>
      <c r="B23"/>
      <c r="C23"/>
      <c r="D23"/>
    </row>
    <row r="24">
      <c r="A24" t="s" s="15">
        <v>91</v>
      </c>
      <c r="B24" t="str" s="12">
        <f>"[PASSER] "&amp;Procedure!D15</f>
        <v>[PASSER] Passer au robot-coupe 1kg d'orange entière (ne pas oublier d'enlever la fleur/mouche)</v>
      </c>
      <c r="C24"/>
      <c r="D24"/>
    </row>
    <row r="25">
      <c r="A25" t="s" s="15">
        <v>92</v>
      </c>
      <c r="B25" t="str" s="12">
        <f>"[INCORPORER] "&amp;Procedure!D16</f>
        <v>[INCORPORER] Ajouter 1kg de sucre glace et 500gr de fondant ferme</v>
      </c>
      <c r="C25"/>
      <c r="D25"/>
    </row>
    <row r="26">
      <c r="A26" t="s" s="15">
        <v>93</v>
      </c>
      <c r="B26" t="str" s="12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6">
        <v>99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