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<sst xmlns="http://schemas.openxmlformats.org/spreadsheetml/2006/main" count="98" uniqueCount="98">
  <si>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</si>
  <si>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</si>
  <si>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</si>
  <si>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</si>
  <si>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</si>
  <si>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</si>
  <si>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</si>
  <si>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</si>
  <si>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</si>
  <si>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</si>
  <si>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</si>
  <si>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</si>
  <si>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</si>
  <si>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</si>
  <si>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</si>
  <si>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</si>
  <si>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</si>
  <si>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</si>
  <si>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</si>
  <si>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</si>
  <si>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</si>
  <si>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</si>
  <si>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</si>
  <si>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</si>
  <si>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</si>
  <si>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</si>
  <si>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</si>
  <si>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</si>
  <si>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</si>
  <si>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</si>
  <si>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</si>
  <si>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</si>
  <si>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</si>
  <si>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</si>
  <si>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</si>
  <si>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</si>
  <si>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</si>
  <si>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</si>
  <si>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</si>
  <si>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</si>
  <si>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</si>
  <si>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</si>
  <si>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Recette</t>
  </si>
  <si>
    <t>#</t>
  </si>
  <si>
    <t>Verbe</t>
  </si>
  <si>
    <t>Étape</t>
  </si>
  <si>
    <t>Précision technique</t>
  </si>
  <si>
    <t>Durée</t>
  </si>
  <si>
    <t>Fumet de Gibier (réduit)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</si>
  <si>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</si>
  <si>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</si>
  <si>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</si>
  <si>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</si>
  <si>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</si>
  <si>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</si>
  <si>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</si>
  <si>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</si>
  <si>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</si>
  <si>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</si>
  <si>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</si>
  <si>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</si>
  <si>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</si>
  <si>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</si>
  <si>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</si>
  <si>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</si>
  <si>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</si>
  <si>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</si>
  <si>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</si>
  <si>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</si>
  <si>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</si>
  <si>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</si>
  <si>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Niveau</t>
  </si>
  <si>
    <t>Composant</t>
  </si>
  <si>
    <t>Type</t>
  </si>
  <si>
    <t>Quantité (× multiplicateur, voir feuille Besoins)</t>
  </si>
  <si>
    <t>recette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</si>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</sst>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/>
      <c r="D7" s="4">
        <v>0.001</v>
      </c>
      <c r="E7" s="6">
        <f>D7*$B$2</f>
        <v>0.001</v>
      </c>
      <c r="F7" t="s">
        <v>14</v>
      </c>
      <c r="G7" s="9">
        <f>E7*20</f>
        <v>0.02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E8*2.8</f>
        <v>0.28</v>
      </c>
    </row>
    <row r="9">
      <c r="A9" t="s" s="8">
        <v>18</v>
      </c>
      <c r="B9" t="s">
        <v>19</v>
      </c>
      <c r="C9" t="s">
        <v>20</v>
      </c>
      <c r="D9" s="4">
        <v>5</v>
      </c>
      <c r="E9" s="6">
        <f>D9*$B$2</f>
        <v>5</v>
      </c>
      <c r="F9" t="s">
        <v>3</v>
      </c>
      <c r="G9" s="9">
        <f>E9*0.003</f>
        <v>0.015</v>
      </c>
    </row>
    <row r="10">
      <c r="A10" t="s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9">
        <f>E10*1.8</f>
        <v>0.18</v>
      </c>
    </row>
    <row r="11">
      <c r="A11" t="s">
        <v>25</v>
      </c>
      <c r="B11" t="s">
        <v>26</v>
      </c>
      <c r="C11" t="s">
        <v>23</v>
      </c>
      <c r="D11" s="4">
        <v>0.001</v>
      </c>
      <c r="E11" s="6">
        <f>D11*$B$2</f>
        <v>0.001</v>
      </c>
      <c r="F11" t="s">
        <v>24</v>
      </c>
      <c r="G11" s="9">
        <f>E11*6</f>
        <v>0.006</v>
      </c>
    </row>
    <row r="12">
      <c r="A12" t="s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14</v>
      </c>
      <c r="G12" s="9">
        <f>E12*0.4</f>
        <v>0.04</v>
      </c>
    </row>
    <row r="13">
      <c r="A13" t="s">
        <v>29</v>
      </c>
      <c r="B13" t="s">
        <v>30</v>
      </c>
      <c r="C13" t="s">
        <v>23</v>
      </c>
      <c r="D13" s="4">
        <v>0.001</v>
      </c>
      <c r="E13" s="6">
        <f>D13*$B$2</f>
        <v>0.001</v>
      </c>
      <c r="F13" t="s">
        <v>24</v>
      </c>
      <c r="G13" s="9">
        <f>E13*4.5</f>
        <v>0.0045</v>
      </c>
    </row>
    <row r="14">
      <c r="A14" t="s">
        <v>31</v>
      </c>
      <c r="B14" t="s">
        <v>32</v>
      </c>
      <c r="C14" t="s">
        <v>23</v>
      </c>
      <c r="D14" s="4">
        <v>0.001</v>
      </c>
      <c r="E14" s="6">
        <f>D14*$B$2</f>
        <v>0.001</v>
      </c>
      <c r="F14" t="s">
        <v>24</v>
      </c>
      <c r="G14" s="9">
        <f>E14*6</f>
        <v>0.006</v>
      </c>
    </row>
    <row r="15">
      <c r="A15" t="s">
        <v>33</v>
      </c>
      <c r="B15" t="s">
        <v>34</v>
      </c>
      <c r="C15" t="s">
        <v>35</v>
      </c>
      <c r="D15" s="4">
        <v>0.001</v>
      </c>
      <c r="E15" s="6">
        <f>D15*$B$2</f>
        <v>0.001</v>
      </c>
      <c r="F15" t="s">
        <v>14</v>
      </c>
      <c r="G15" s="9">
        <f>E15*0.35</f>
        <v>0.00035</v>
      </c>
    </row>
    <row r="16">
      <c r="A16" t="s" s="8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14</v>
      </c>
      <c r="G16" s="9">
        <f>E16*4</f>
        <v>4</v>
      </c>
    </row>
    <row r="17">
      <c r="A17" t="s" s="8">
        <v>39</v>
      </c>
      <c r="B17" t="s">
        <v>40</v>
      </c>
      <c r="C17" t="s">
        <v>38</v>
      </c>
      <c r="D17" s="4">
        <v>1</v>
      </c>
      <c r="E17" s="6">
        <f>D17*$B$2</f>
        <v>1</v>
      </c>
      <c r="F17" t="s">
        <v>14</v>
      </c>
      <c r="G17" s="9">
        <f>E17*3.5</f>
        <v>3.5</v>
      </c>
    </row>
    <row r="18">
      <c r="A18"/>
      <c r="B18"/>
      <c r="C18"/>
      <c r="D18"/>
      <c r="E18"/>
      <c r="F18" t="s" s="10">
        <v>41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48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48</v>
      </c>
      <c r="B5">
        <v>4</v>
      </c>
      <c r="C5" t="s">
        <v>55</v>
      </c>
      <c r="D5" t="s" s="12">
        <v>56</v>
      </c>
      <c r="E5" t="s" s="12"/>
      <c r="F5"/>
    </row>
    <row r="6">
      <c r="A6" t="s">
        <v>57</v>
      </c>
      <c r="B6">
        <v>1</v>
      </c>
      <c r="C6" t="s">
        <v>58</v>
      </c>
      <c r="D6" t="s" s="12">
        <v>59</v>
      </c>
      <c r="E6" t="s" s="12">
        <v>60</v>
      </c>
      <c r="F6"/>
    </row>
    <row r="7">
      <c r="A7" t="s">
        <v>57</v>
      </c>
      <c r="B7">
        <v>2</v>
      </c>
      <c r="C7" t="s">
        <v>61</v>
      </c>
      <c r="D7" t="s" s="12">
        <v>62</v>
      </c>
      <c r="E7" t="s" s="12"/>
      <c r="F7"/>
    </row>
    <row r="8">
      <c r="A8" t="s">
        <v>57</v>
      </c>
      <c r="B8">
        <v>3</v>
      </c>
      <c r="C8" t="s">
        <v>63</v>
      </c>
      <c r="D8" t="s" s="12">
        <v>64</v>
      </c>
      <c r="E8" t="s" s="12">
        <v>65</v>
      </c>
      <c r="F8"/>
    </row>
    <row r="9">
      <c r="A9" t="s">
        <v>57</v>
      </c>
      <c r="B9">
        <v>4</v>
      </c>
      <c r="C9" t="s">
        <v>66</v>
      </c>
      <c r="D9" t="s" s="12">
        <v>67</v>
      </c>
      <c r="E9" t="s" s="12"/>
      <c r="F9"/>
    </row>
    <row r="10">
      <c r="A10" t="s">
        <v>57</v>
      </c>
      <c r="B10">
        <v>5</v>
      </c>
      <c r="C10" t="s">
        <v>68</v>
      </c>
      <c r="D10" t="s" s="12">
        <v>69</v>
      </c>
      <c r="E10" t="s" s="12">
        <v>70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48</v>
      </c>
      <c r="C2" t="s">
        <v>75</v>
      </c>
      <c r="D2" s="6">
        <f>'Besoins'!$B$2*1.7</f>
        <v>1.7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'Besoins'!$B$2*5</f>
        <v>5</v>
      </c>
      <c r="E3" t="s">
        <v>3</v>
      </c>
    </row>
    <row r="4">
      <c r="A4">
        <v>2</v>
      </c>
      <c r="B4" t="s">
        <v>77</v>
      </c>
      <c r="C4" t="s">
        <v>78</v>
      </c>
      <c r="D4" s="6">
        <f>'Besoins'!$B$2*5</f>
        <v>5</v>
      </c>
      <c r="E4" t="s">
        <v>3</v>
      </c>
    </row>
    <row r="5">
      <c r="A5">
        <v>2</v>
      </c>
      <c r="B5" t="s">
        <v>79</v>
      </c>
      <c r="C5" t="s">
        <v>78</v>
      </c>
      <c r="D5" s="6">
        <f>'Besoins'!$B$2*1</f>
        <v>1</v>
      </c>
      <c r="E5" t="s">
        <v>14</v>
      </c>
    </row>
    <row r="6">
      <c r="A6">
        <v>2</v>
      </c>
      <c r="B6" t="s">
        <v>80</v>
      </c>
      <c r="C6" t="s">
        <v>78</v>
      </c>
      <c r="D6" s="6">
        <f>'Besoins'!$B$2*1</f>
        <v>1</v>
      </c>
      <c r="E6" t="s">
        <v>14</v>
      </c>
    </row>
    <row r="7">
      <c r="A7">
        <v>2</v>
      </c>
      <c r="B7" t="s">
        <v>81</v>
      </c>
      <c r="C7" t="s">
        <v>78</v>
      </c>
      <c r="D7" s="6">
        <f>'Besoins'!$B$2*0.1</f>
        <v>0.1</v>
      </c>
      <c r="E7" t="s">
        <v>14</v>
      </c>
    </row>
    <row r="8">
      <c r="A8">
        <v>2</v>
      </c>
      <c r="B8" t="s">
        <v>82</v>
      </c>
      <c r="C8" t="s">
        <v>78</v>
      </c>
      <c r="D8" s="6">
        <f>'Besoins'!$B$2*0.1</f>
        <v>0.1</v>
      </c>
      <c r="E8" t="s">
        <v>14</v>
      </c>
    </row>
    <row r="9">
      <c r="A9">
        <v>2</v>
      </c>
      <c r="B9" t="s">
        <v>83</v>
      </c>
      <c r="C9" t="s">
        <v>78</v>
      </c>
      <c r="D9" s="6">
        <f>'Besoins'!$B$2*0.001</f>
        <v>0.001</v>
      </c>
      <c r="E9" t="s">
        <v>14</v>
      </c>
    </row>
    <row r="10">
      <c r="A10">
        <v>2</v>
      </c>
      <c r="B10" t="s">
        <v>84</v>
      </c>
      <c r="C10" t="s">
        <v>78</v>
      </c>
      <c r="D10" s="6">
        <f>'Besoins'!$B$2*0.001</f>
        <v>0.001</v>
      </c>
      <c r="E10" t="s">
        <v>14</v>
      </c>
    </row>
    <row r="11">
      <c r="A11">
        <v>2</v>
      </c>
      <c r="B11" t="s">
        <v>85</v>
      </c>
      <c r="C11" t="s">
        <v>78</v>
      </c>
      <c r="D11" s="6">
        <f>'Besoins'!$B$2*0.001</f>
        <v>0.001</v>
      </c>
      <c r="E11" t="s">
        <v>14</v>
      </c>
    </row>
    <row r="12">
      <c r="A12">
        <v>2</v>
      </c>
      <c r="B12" t="s">
        <v>86</v>
      </c>
      <c r="C12" t="s">
        <v>78</v>
      </c>
      <c r="D12" s="6">
        <f>'Besoins'!$B$2*0.001</f>
        <v>0.001</v>
      </c>
      <c r="E12" t="s">
        <v>14</v>
      </c>
    </row>
    <row r="13">
      <c r="A13">
        <v>2</v>
      </c>
      <c r="B13" t="s">
        <v>87</v>
      </c>
      <c r="C13" t="s">
        <v>78</v>
      </c>
      <c r="D13" s="6">
        <f>'Besoins'!$B$2*0.1</f>
        <v>0.1</v>
      </c>
      <c r="E13" t="s">
        <v>3</v>
      </c>
    </row>
    <row r="14">
      <c r="A14">
        <v>2</v>
      </c>
      <c r="B14" t="s">
        <v>88</v>
      </c>
      <c r="C14" t="s">
        <v>78</v>
      </c>
      <c r="D14" s="6">
        <f>'Besoins'!$B$2*0.001</f>
        <v>0.001</v>
      </c>
      <c r="E14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"[ÉCUMER] "&amp;Procedure!D2</f>
        <v>[ÉCUMER] Porter à ébullition, écumer si nécessaire</v>
      </c>
      <c r="C5"/>
      <c r="D5"/>
    </row>
    <row r="6">
      <c r="A6" t="s" s="15">
        <v>92</v>
      </c>
      <c r="B6" t="str" s="12">
        <f>"[PASSER] "&amp;Procedure!D3</f>
        <v>[PASSER] Passer le fond de gibier sans fouler</v>
      </c>
      <c r="C6"/>
      <c r="D6"/>
    </row>
    <row r="7">
      <c r="A7" t="s" s="15">
        <v>93</v>
      </c>
      <c r="B7" t="str" s="12">
        <f>"[REFROIDIR] "&amp;Procedure!D4</f>
        <v>[REFROIDIR] Refroidir rapidement</v>
      </c>
      <c r="C7"/>
      <c r="D7"/>
    </row>
    <row r="8">
      <c r="A8" t="s" s="15">
        <v>94</v>
      </c>
      <c r="B8" t="str" s="12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 t="s" s="15">
        <v>91</v>
      </c>
      <c r="B11" t="str" s="12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6">
        <f>"ℹ "&amp;Procedure!E6</f>
        <v>ℹ</v>
      </c>
      <c r="C12"/>
      <c r="D12"/>
    </row>
    <row r="13">
      <c r="A13" t="s" s="15">
        <v>92</v>
      </c>
      <c r="B13" t="str" s="12">
        <f>"[ÉPLUCHER] "&amp;Procedure!D7</f>
        <v>[ÉPLUCHER] Éplucher et tailler les légumes de la garniture</v>
      </c>
      <c r="C13"/>
      <c r="D13"/>
    </row>
    <row r="14">
      <c r="A14" t="s" s="15">
        <v>93</v>
      </c>
      <c r="B14" t="str" s="12">
        <f>"[PINCER] "&amp;Procedure!D8</f>
        <v>[PINCER] Pincer les carottes et oignons dans la graisse de cuisson</v>
      </c>
      <c r="C14"/>
      <c r="D14"/>
    </row>
    <row r="15">
      <c r="A15"/>
      <c r="B15" t="str" s="16">
        <f>"ℹ "&amp;Procedure!E8</f>
        <v>ℹ</v>
      </c>
      <c r="C15"/>
      <c r="D15"/>
    </row>
    <row r="16">
      <c r="A16" t="s" s="15">
        <v>94</v>
      </c>
      <c r="B16" t="str" s="12">
        <f>"[DÉGLACER] "&amp;Procedure!D9</f>
        <v>[DÉGLACER] Débarrasser les os et la garniture dans un rondeau</v>
      </c>
      <c r="C16"/>
      <c r="D16"/>
    </row>
    <row r="17">
      <c r="A17" t="s" s="15">
        <v>96</v>
      </c>
      <c r="B17" t="str" s="12">
        <f>"[MOUILLER] "&amp;Procedure!D10</f>
        <v>[MOUILLER] Mouiller et cuire le fond brun de gibier</v>
      </c>
      <c r="C17"/>
      <c r="D17"/>
    </row>
    <row r="18">
      <c r="A18"/>
      <c r="B18" t="str" s="16">
        <f>"ℹ "&amp;Procedure!E10</f>
        <v>ℹ</v>
      </c>
      <c r="C18"/>
      <c r="D18"/>
    </row>
    <row r="19">
      <c r="A19"/>
      <c r="B19"/>
      <c r="C19"/>
      <c r="D19"/>
    </row>
    <row r="20">
      <c r="A20" t="s" s="17">
        <v>97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