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<sst xmlns="http://schemas.openxmlformats.org/spreadsheetml/2006/main" count="94" uniqueCount="94">
  <si>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</si>
  <si>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</si>
  <si>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</si>
  <si>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</si>
  <si>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</si>
  <si>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</si>
  <si>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</si>
  <si>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</si>
  <si>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</si>
  <si>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</si>
  <si>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</si>
  <si>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</si>
  <si>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</si>
  <si>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</si>
  <si>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</si>
  <si>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</si>
  <si>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</si>
  <si>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</si>
  <si>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</si>
  <si>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</si>
  <si>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</si>
  <si>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</si>
  <si>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</si>
  <si>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</si>
  <si>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</si>
  <si>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</si>
  <si>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</si>
  <si>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</si>
  <si>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</si>
  <si>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</si>
  <si>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00002616</t>
  </si>
  <si>
    <t>Os de veau (pieds, jarret)</t>
  </si>
  <si>
    <t>Veau</t>
  </si>
  <si>
    <t>00002605</t>
  </si>
  <si>
    <t>Os et parures maigres de veau</t>
  </si>
  <si>
    <t>Total</t>
  </si>
  <si>
    <t>Recette</t>
  </si>
  <si>
    <t>#</t>
  </si>
  <si>
    <t>Verbe</t>
  </si>
  <si>
    <t>Étape</t>
  </si>
  <si>
    <t>Précision technique</t>
  </si>
  <si>
    <t>Durée</t>
  </si>
  <si>
    <t>Fond Blanc de Veau (réduit)</t>
  </si>
  <si>
    <t>MAINTENIR</t>
  </si>
  <si>
    <t>Maintenir la cuisson du fond blanc à très faible ébullition pendant 2h à 3h</t>
  </si>
  <si>
    <t>150 min (cuisson)</t>
  </si>
  <si>
    <t>PASSER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</si>
  <si>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</si>
  <si>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</si>
  <si>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</si>
  <si>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</si>
  <si>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</si>
  <si>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Mise en place du poste de travail — Réunir les denrées, le matériel de préparation et de cuisson. Contrôler la fraîcheur et la qualité des produits.</t>
  </si>
  <si>
    <t>Découper en morceaux — réunir dans une grande marmite — couvrir d'eau froide — porter à ébullition 3 à 4 minutes — rafraîchir</t>
  </si>
  <si>
    <t>ÉPLUCHER</t>
  </si>
  <si>
    <t>Concasser finement les os ou les carcasses et les abattis ; découper la viande en morceaux, habiller et brider la ou les volailles s'il y a lieu.</t>
  </si>
  <si>
    <t>Bien rincer et égoutter dans une passoire — rincer le rondeau</t>
  </si>
  <si>
    <t>MARQUER</t>
  </si>
  <si>
    <t>Replacer les ingrédients de base dans le récipient — mouiller avec de l'eau froide — porter à ébullition</t>
  </si>
  <si>
    <t>ÉCUMER</t>
  </si>
  <si>
    <t>Marquer le fond blanc en cuisson — Replacer les ingrédients de base, mouiller à l'eau froide, porter à ébullition, écumer et dégraisser.</t>
  </si>
  <si>
    <t>Écumer abondamment dès la première ébullition</t>
  </si>
  <si>
    <t>Éplucher et laver tous les légumes — tailler les carottes en tronçons — piquer ou clouter les oignons</t>
  </si>
  <si>
    <t>MOUILLER</t>
  </si>
  <si>
    <t>Niveau</t>
  </si>
  <si>
    <t>Composant</t>
  </si>
  <si>
    <t>Type</t>
  </si>
  <si>
    <t>Quantité (× multiplicateur, voir feuille Besoins)</t>
  </si>
  <si>
    <t>recette</t>
  </si>
  <si>
    <t xml:space="preserve">    ↳ FOND BLANC DE VEAU</t>
  </si>
  <si>
    <t xml:space="preserve">        ↳ Os et parures maigres de veau</t>
  </si>
  <si>
    <t>matiere</t>
  </si>
  <si>
    <t xml:space="preserve">        ↳ Os de veau (pieds, jarret)</t>
  </si>
  <si>
    <t xml:space="preserve">        ↳ CAROTTE France extra colis 12kg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</si>
  <si>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</si>
  <si>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</si>
  <si>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</si>
  <si>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Eau (robinet - moy. France 2026)</t>
  </si>
  <si>
    <t xml:space="preserve">        ↳ Clous de girofle (par 20) (conv.)</t>
  </si>
  <si>
    <t>conversion</t>
  </si>
  <si>
    <t>pc</t>
  </si>
  <si>
    <t xml:space="preserve">        ↳ Poivre noir en grains entiers</t>
  </si>
  <si>
    <t>Fiche technique — Fond Blanc de Veau (réduit)</t>
  </si>
  <si>
    <t>Fond Blanc de Veau (réduit)  FOND-VEAU-RED</t>
  </si>
  <si>
    <t>1.</t>
  </si>
  <si>
    <t>2.</t>
  </si>
  <si>
    <t>3.</t>
  </si>
  <si>
    <t>↳ FOND BLANC DE VEAU  GRO_CDR_B264</t>
  </si>
  <si>
    <t>4.</t>
  </si>
  <si>
    <t>5.</t>
  </si>
  <si>
    <t xml:space="preserve">    Clous de girofle (par 20) (conv.)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</si>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</sst>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</v>
      </c>
      <c r="C3" t="s" s="5">
        <v>3</v>
      </c>
      <c r="D3"/>
      <c r="E3"/>
      <c r="F3"/>
    </row>
    <row r="4">
      <c r="A4" t="s">
        <v>4</v>
      </c>
      <c r="B4" s="6">
        <f>$B$2*B3</f>
        <v>2.5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11.25</v>
      </c>
      <c r="E7" s="6">
        <f>D7*$B$2</f>
        <v>11.25</v>
      </c>
      <c r="F7" t="s">
        <v>3</v>
      </c>
      <c r="G7" s="8">
        <f>E7*0.0043</f>
        <v>0.048375</v>
      </c>
    </row>
    <row r="8">
      <c r="A8" t="s">
        <v>15</v>
      </c>
      <c r="B8" t="s">
        <v>16</v>
      </c>
      <c r="C8" t="s">
        <v>17</v>
      </c>
      <c r="D8" s="4">
        <v>0.000375</v>
      </c>
      <c r="E8" s="6">
        <f>D8*$B$2</f>
        <v>0.000375</v>
      </c>
      <c r="F8" t="s">
        <v>18</v>
      </c>
      <c r="G8" s="8">
        <f>E8*25</f>
        <v>0.009375</v>
      </c>
    </row>
    <row r="9">
      <c r="A9" t="s">
        <v>19</v>
      </c>
      <c r="B9" t="s">
        <v>20</v>
      </c>
      <c r="C9" t="s">
        <v>17</v>
      </c>
      <c r="D9" s="4">
        <v>0.0075</v>
      </c>
      <c r="E9" s="6">
        <f>D9*$B$2</f>
        <v>0.0075</v>
      </c>
      <c r="F9" t="s">
        <v>18</v>
      </c>
      <c r="G9" s="8">
        <f>E9*12</f>
        <v>0.09</v>
      </c>
    </row>
    <row r="10">
      <c r="A10" t="s">
        <v>21</v>
      </c>
      <c r="B10" t="s">
        <v>22</v>
      </c>
      <c r="C10" t="s">
        <v>23</v>
      </c>
      <c r="D10" s="4">
        <v>0.75</v>
      </c>
      <c r="E10" s="6">
        <f>D10*$B$2</f>
        <v>0.75</v>
      </c>
      <c r="F10" t="s">
        <v>18</v>
      </c>
      <c r="G10" s="8">
        <f>E10*1.1</f>
        <v>0.825</v>
      </c>
    </row>
    <row r="11">
      <c r="A11" t="s">
        <v>24</v>
      </c>
      <c r="B11" t="s">
        <v>25</v>
      </c>
      <c r="C11" t="s">
        <v>23</v>
      </c>
      <c r="D11" s="4">
        <v>0.6</v>
      </c>
      <c r="E11" s="6">
        <f>D11*$B$2</f>
        <v>0.6</v>
      </c>
      <c r="F11" t="s">
        <v>18</v>
      </c>
      <c r="G11" s="8">
        <f>E11*1.8</f>
        <v>1.08</v>
      </c>
    </row>
    <row r="12">
      <c r="A12" t="s">
        <v>26</v>
      </c>
      <c r="B12" t="s">
        <v>27</v>
      </c>
      <c r="C12" t="s">
        <v>23</v>
      </c>
      <c r="D12" s="4">
        <v>0.75</v>
      </c>
      <c r="E12" s="6">
        <f>D12*$B$2</f>
        <v>0.75</v>
      </c>
      <c r="F12" t="s">
        <v>18</v>
      </c>
      <c r="G12" s="8">
        <f>E12*0.4</f>
        <v>0.3</v>
      </c>
    </row>
    <row r="13">
      <c r="A13" t="s">
        <v>28</v>
      </c>
      <c r="B13" t="s">
        <v>29</v>
      </c>
      <c r="C13" t="s">
        <v>23</v>
      </c>
      <c r="D13" s="4">
        <v>1.5</v>
      </c>
      <c r="E13" s="6">
        <f>D13*$B$2</f>
        <v>1.5</v>
      </c>
      <c r="F13" t="s">
        <v>18</v>
      </c>
      <c r="G13" s="8">
        <f>E13*0.9</f>
        <v>1.35</v>
      </c>
    </row>
    <row r="14">
      <c r="A14" t="s" s="9">
        <v>30</v>
      </c>
      <c r="B14" t="s">
        <v>31</v>
      </c>
      <c r="C14" t="s">
        <v>32</v>
      </c>
      <c r="D14" s="4">
        <v>3.75</v>
      </c>
      <c r="E14" s="6">
        <f>D14*$B$2</f>
        <v>3.75</v>
      </c>
      <c r="F14" t="s">
        <v>18</v>
      </c>
      <c r="G14" s="8">
        <f>E14*2.5</f>
        <v>9.375</v>
      </c>
    </row>
    <row r="15">
      <c r="A15" t="s" s="9">
        <v>33</v>
      </c>
      <c r="B15" t="s">
        <v>34</v>
      </c>
      <c r="C15" t="s">
        <v>32</v>
      </c>
      <c r="D15" s="4">
        <v>3.75</v>
      </c>
      <c r="E15" s="6">
        <f>D15*$B$2</f>
        <v>3.75</v>
      </c>
      <c r="F15" t="s">
        <v>18</v>
      </c>
      <c r="G15" s="8">
        <f>E15*2</f>
        <v>7.5</v>
      </c>
    </row>
    <row r="16">
      <c r="A16"/>
      <c r="B16"/>
      <c r="C16"/>
      <c r="D16"/>
      <c r="E16"/>
      <c r="F16" t="s" s="10">
        <v>35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 t="s">
        <v>45</v>
      </c>
    </row>
    <row r="3">
      <c r="A3" t="s">
        <v>42</v>
      </c>
      <c r="B3">
        <v>2</v>
      </c>
      <c r="C3" t="s">
        <v>46</v>
      </c>
      <c r="D3" t="s" s="12">
        <v>47</v>
      </c>
      <c r="E3" t="s" s="12"/>
      <c r="F3"/>
    </row>
    <row r="4">
      <c r="A4" t="s">
        <v>42</v>
      </c>
      <c r="B4">
        <v>3</v>
      </c>
      <c r="C4" t="s">
        <v>48</v>
      </c>
      <c r="D4" t="s" s="12">
        <v>49</v>
      </c>
      <c r="E4" t="s" s="12"/>
      <c r="F4"/>
    </row>
    <row r="5">
      <c r="A5" t="s">
        <v>50</v>
      </c>
      <c r="B5">
        <v>1</v>
      </c>
      <c r="C5" t="s">
        <v>51</v>
      </c>
      <c r="D5" t="s" s="12">
        <v>52</v>
      </c>
      <c r="E5" t="s" s="12">
        <v>53</v>
      </c>
      <c r="F5"/>
    </row>
    <row r="6">
      <c r="A6" t="s">
        <v>50</v>
      </c>
      <c r="B6">
        <v>2</v>
      </c>
      <c r="C6" t="s">
        <v>54</v>
      </c>
      <c r="D6" t="s" s="12">
        <v>55</v>
      </c>
      <c r="E6" t="s" s="12">
        <v>56</v>
      </c>
      <c r="F6"/>
    </row>
    <row r="7">
      <c r="A7" t="s">
        <v>50</v>
      </c>
      <c r="B7">
        <v>3</v>
      </c>
      <c r="C7" t="s">
        <v>57</v>
      </c>
      <c r="D7" t="inlineStr" s="12">
        <is>
          <t>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E7" t="s" s="12">
        <v>58</v>
      </c>
      <c r="F7"/>
    </row>
    <row r="8">
      <c r="A8" t="s">
        <v>50</v>
      </c>
      <c r="B8">
        <v>4</v>
      </c>
      <c r="C8" t="s">
        <v>59</v>
      </c>
      <c r="D8" t="s" s="12">
        <v>60</v>
      </c>
      <c r="E8" t="s" s="12">
        <v>61</v>
      </c>
      <c r="F8"/>
    </row>
    <row r="9">
      <c r="A9" t="s">
        <v>50</v>
      </c>
      <c r="B9">
        <v>5</v>
      </c>
      <c r="C9" t="s">
        <v>54</v>
      </c>
      <c r="D9" t="inlineStr" s="12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E9" t="s" s="12">
        <v>62</v>
      </c>
      <c r="F9"/>
    </row>
    <row r="10">
      <c r="A10" t="s">
        <v>50</v>
      </c>
      <c r="B10">
        <v>6</v>
      </c>
      <c r="C10" t="s">
        <v>63</v>
      </c>
      <c r="D10" t="inlineStr" s="12">
        <is>
          <t>Maintenir à très faible ébullition durant 2 h 30 à 3 h — Écumer, dégraisser, dépouiller aussi souvent que nécessaire ; compenser l'évaporation avec un peu d'eau bouillante ; quelques grains de poivre concassé peuvent être ajoutés quelques minutes avant la fin.</t>
        </is>
      </c>
      <c r="E10" t="s" s="12"/>
      <c r="F10"/>
    </row>
    <row r="11">
      <c r="A11" t="s">
        <v>50</v>
      </c>
      <c r="B11">
        <v>7</v>
      </c>
      <c r="C11"/>
      <c r="D11" t="inlineStr" s="12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42</v>
      </c>
      <c r="C2" t="s">
        <v>68</v>
      </c>
      <c r="D2" s="6">
        <f>'Besoins'!$B$2*2.5</f>
        <v>2.5</v>
      </c>
      <c r="E2" t="s">
        <v>3</v>
      </c>
    </row>
    <row r="3">
      <c r="A3">
        <v>1</v>
      </c>
      <c r="B3" t="s">
        <v>69</v>
      </c>
      <c r="C3" t="s">
        <v>68</v>
      </c>
      <c r="D3" s="6">
        <f>'Besoins'!$B$2*7.5</f>
        <v>7.5</v>
      </c>
      <c r="E3" t="s">
        <v>3</v>
      </c>
    </row>
    <row r="4">
      <c r="A4">
        <v>2</v>
      </c>
      <c r="B4" t="s">
        <v>70</v>
      </c>
      <c r="C4" t="s">
        <v>71</v>
      </c>
      <c r="D4" s="6">
        <f>'Besoins'!$B$2*3.75</f>
        <v>3.75</v>
      </c>
      <c r="E4" t="s">
        <v>18</v>
      </c>
    </row>
    <row r="5">
      <c r="A5">
        <v>2</v>
      </c>
      <c r="B5" t="s">
        <v>72</v>
      </c>
      <c r="C5" t="s">
        <v>71</v>
      </c>
      <c r="D5" s="6">
        <f>'Besoins'!$B$2*3.75</f>
        <v>3.75</v>
      </c>
      <c r="E5" t="s">
        <v>18</v>
      </c>
    </row>
    <row r="6">
      <c r="A6">
        <v>2</v>
      </c>
      <c r="B6" t="s">
        <v>73</v>
      </c>
      <c r="C6" t="s">
        <v>71</v>
      </c>
      <c r="D6" s="6">
        <f>'Besoins'!$B$2*0.75</f>
        <v>0.75</v>
      </c>
      <c r="E6" t="s">
        <v>18</v>
      </c>
    </row>
    <row r="7">
      <c r="A7">
        <v>2</v>
      </c>
      <c r="B7" t="s">
        <v>74</v>
      </c>
      <c r="C7" t="s">
        <v>71</v>
      </c>
      <c r="D7" s="6">
        <f>'Besoins'!$B$2*0.75</f>
        <v>0.75</v>
      </c>
      <c r="E7" t="s">
        <v>18</v>
      </c>
    </row>
    <row r="8">
      <c r="A8">
        <v>2</v>
      </c>
      <c r="B8" t="s">
        <v>75</v>
      </c>
      <c r="C8" t="s">
        <v>71</v>
      </c>
      <c r="D8" s="6">
        <f>'Besoins'!$B$2*1.5</f>
        <v>1.5</v>
      </c>
      <c r="E8" t="s">
        <v>18</v>
      </c>
    </row>
    <row r="9">
      <c r="A9">
        <v>2</v>
      </c>
      <c r="B9" t="s">
        <v>76</v>
      </c>
      <c r="C9" t="s">
        <v>71</v>
      </c>
      <c r="D9" s="6">
        <f>'Besoins'!$B$2*0.6</f>
        <v>0.6</v>
      </c>
      <c r="E9" t="s">
        <v>18</v>
      </c>
    </row>
    <row r="10">
      <c r="A10">
        <v>2</v>
      </c>
      <c r="B10" t="s">
        <v>77</v>
      </c>
      <c r="C10" t="s">
        <v>71</v>
      </c>
      <c r="D10" s="6">
        <f>'Besoins'!$B$2*11.25</f>
        <v>11.25</v>
      </c>
      <c r="E10" t="s">
        <v>3</v>
      </c>
    </row>
    <row r="11">
      <c r="A11">
        <v>2</v>
      </c>
      <c r="B11" t="s">
        <v>78</v>
      </c>
      <c r="C11" t="s">
        <v>79</v>
      </c>
      <c r="D11" s="6">
        <f>'Besoins'!$B$2*7.5</f>
        <v>7.5</v>
      </c>
      <c r="E11" t="s">
        <v>80</v>
      </c>
    </row>
    <row r="12">
      <c r="A12">
        <v>2</v>
      </c>
      <c r="B12" t="s">
        <v>81</v>
      </c>
      <c r="C12" t="s">
        <v>71</v>
      </c>
      <c r="D12" s="6">
        <f>'Besoins'!$B$2*0.0075</f>
        <v>0.0075</v>
      </c>
      <c r="E12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82</v>
      </c>
      <c r="B1"/>
      <c r="C1"/>
      <c r="D1"/>
    </row>
    <row r="2">
      <c r="A2" t="str" s="13">
        <f>"FOND-VEAU-RED · CUI.FONDS · référence : "&amp;Besoins!B3&amp;" "&amp;Besoins!C3&amp;" · multiplicateur réglable sur la feuille ""Besoins"""</f>
        <v>FOND-VEAU-RED · CUI.FONDS · référence : 2,5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83</v>
      </c>
      <c r="B4"/>
      <c r="C4"/>
      <c r="D4"/>
    </row>
    <row r="5">
      <c r="A5" t="s" s="15">
        <v>84</v>
      </c>
      <c r="B5" t="str" s="12">
        <f>"[MAINTENIR] "&amp;Procedure!D2</f>
        <v>[MAINTENIR] Maintenir la cuisson du fond blanc à très faible ébullition pendant 2h à 3h</v>
      </c>
      <c r="C5"/>
      <c r="D5"/>
    </row>
    <row r="6">
      <c r="A6" t="s" s="15">
        <v>85</v>
      </c>
      <c r="B6" t="str" s="12">
        <f>"[PASSER] "&amp;Procedure!D3</f>
        <v>[PASSER] Passer le fond blanc au chinois étamine sans le remuer</v>
      </c>
      <c r="C6"/>
      <c r="D6"/>
    </row>
    <row r="7">
      <c r="A7" t="s" s="15">
        <v>86</v>
      </c>
      <c r="B7" t="str" s="12">
        <f>"[REFROIDIR] "&amp;Procedure!D4</f>
        <v>[REFROIDIR] Refroidir le fond rapidement</v>
      </c>
      <c r="C7"/>
      <c r="D7"/>
    </row>
    <row r="8">
      <c r="A8"/>
      <c r="B8"/>
      <c r="C8"/>
      <c r="D8"/>
    </row>
    <row r="9">
      <c r="A9" t="s" s="14">
        <v>87</v>
      </c>
      <c r="B9"/>
      <c r="C9"/>
      <c r="D9"/>
    </row>
    <row r="10">
      <c r="A10" t="s" s="15">
        <v>84</v>
      </c>
      <c r="B10" t="str" s="12">
        <f>"[CONCASSER] "&amp;Procedure!D5</f>
        <v>[CONCASSER] Mise en place du poste de travail — Réunir les denrées, le matériel de préparation et de cuisson. Contrôler la fraîcheur et la qualité des produits.</v>
      </c>
      <c r="C10"/>
      <c r="D10"/>
    </row>
    <row r="11">
      <c r="A11"/>
      <c r="B11" t="str" s="16">
        <f>"ℹ "&amp;Procedure!E5</f>
        <v>ℹ</v>
      </c>
      <c r="C11"/>
      <c r="D11"/>
    </row>
    <row r="12">
      <c r="A12" t="s" s="15">
        <v>85</v>
      </c>
      <c r="B12" t="str" s="12">
        <f>"[ÉPLUCHER] "&amp;Procedure!D6</f>
        <v>[ÉPLUCHER] Concasser finement les os ou les carcasses et les abattis ; découper la viande en morceaux, habiller et brider la ou les volailles s'il y a lieu.</v>
      </c>
      <c r="C12"/>
      <c r="D12"/>
    </row>
    <row r="13">
      <c r="A13"/>
      <c r="B13" t="str">
        <f>Besoins!B15</f>
        <v>Os et parures maigres de veau</v>
      </c>
      <c r="C13" s="6">
        <f>Besoins!E15</f>
        <v>3.75</v>
      </c>
      <c r="D13" t="str">
        <f>Besoins!F15</f>
        <v>kg</v>
      </c>
    </row>
    <row r="14">
      <c r="A14"/>
      <c r="B14" t="str">
        <f>Besoins!B14</f>
        <v>Os de veau (pieds, jarret)</v>
      </c>
      <c r="C14" s="6">
        <f>Besoins!E14</f>
        <v>3.75</v>
      </c>
      <c r="D14" t="str">
        <f>Besoins!F14</f>
        <v>kg</v>
      </c>
    </row>
    <row r="15">
      <c r="A15"/>
      <c r="B15" t="str" s="16">
        <f>"ℹ "&amp;Procedure!E6</f>
        <v>ℹ</v>
      </c>
      <c r="C15"/>
      <c r="D15"/>
    </row>
    <row r="16">
      <c r="A16" t="s" s="15">
        <v>86</v>
      </c>
      <c r="B16" t="str" s="12">
        <f>"[MARQUER] "&amp;Procedure!D7</f>
        <v>[MARQUER] Blanchir les os et la viande (ils peuvent être mis à dégorger au préalable) — Mouiller à l'eau froide, porter à ébullition, laisser frémir quelques minutes en écumant ; rafraîchir à l'eau courante, rincer, égoutter ; rincer le récipient.</v>
      </c>
      <c r="C16"/>
      <c r="D16"/>
    </row>
    <row r="17">
      <c r="A17"/>
      <c r="B17" t="str" s="16">
        <f>"ℹ "&amp;Procedure!E7</f>
        <v>ℹ</v>
      </c>
      <c r="C17"/>
      <c r="D17"/>
    </row>
    <row r="18">
      <c r="A18" t="s" s="15">
        <v>88</v>
      </c>
      <c r="B18" t="str" s="12">
        <f>"[ÉCUMER] "&amp;Procedure!D8</f>
        <v>[ÉCUMER] Marquer le fond blanc en cuisson — Replacer les ingrédients de base, mouiller à l'eau froide, porter à ébullition, écumer et dégraisser.</v>
      </c>
      <c r="C18"/>
      <c r="D18"/>
    </row>
    <row r="19">
      <c r="A19"/>
      <c r="B19" t="str">
        <f>Besoins!B7</f>
        <v>Eau (robinet - moy. France 2026)</v>
      </c>
      <c r="C19" s="6">
        <f>Besoins!E7</f>
        <v>11.25</v>
      </c>
      <c r="D19" t="str">
        <f>Besoins!F7</f>
        <v>lt</v>
      </c>
    </row>
    <row r="20">
      <c r="A20"/>
      <c r="B20" t="str" s="16">
        <f>"ℹ "&amp;Procedure!E8</f>
        <v>ℹ</v>
      </c>
      <c r="C20"/>
      <c r="D20"/>
    </row>
    <row r="21">
      <c r="A21" t="s" s="15">
        <v>89</v>
      </c>
      <c r="B21" t="str" s="12">
        <f>"[ÉPLUCHER] "&amp;Procedure!D9</f>
        <v>[ÉPLUCHER] Préparer et ajouter la garniture aromatique — Éplucher et laver les légumes ; tailler les carottes en tronçons ; confectionner le bouquet garni avec les blancs de poireau et le céleri ; piquer l'oignon d'un clou de girofle.</v>
      </c>
      <c r="C21"/>
      <c r="D21"/>
    </row>
    <row r="22">
      <c r="A22"/>
      <c r="B22" t="str">
        <f>Besoins!B10</f>
        <v>CAROTTE France extra colis 12kg</v>
      </c>
      <c r="C22" s="6">
        <f>Besoins!E10</f>
        <v>0.75</v>
      </c>
      <c r="D22" t="str">
        <f>Besoins!F10</f>
        <v>kg</v>
      </c>
    </row>
    <row r="23">
      <c r="A23"/>
      <c r="B23" t="str">
        <f>Besoins!B12</f>
        <v>OIGNON jaune France cat.I 60-80mm</v>
      </c>
      <c r="C23" s="6">
        <f>Besoins!E12</f>
        <v>0.75</v>
      </c>
      <c r="D23" t="str">
        <f>Besoins!F12</f>
        <v>kg</v>
      </c>
    </row>
    <row r="24">
      <c r="A24"/>
      <c r="B24" t="str">
        <f>Besoins!B13</f>
        <v>POIREAU France cat.I</v>
      </c>
      <c r="C24" s="6">
        <f>Besoins!E13</f>
        <v>1.5</v>
      </c>
      <c r="D24" t="str">
        <f>Besoins!F13</f>
        <v>kg</v>
      </c>
    </row>
    <row r="25">
      <c r="A25"/>
      <c r="B25" t="str">
        <f>Besoins!B11</f>
        <v>CÉLERI-BRANCHE vert France cat.I</v>
      </c>
      <c r="C25" s="6">
        <f>Besoins!E11</f>
        <v>0.6</v>
      </c>
      <c r="D25" t="str">
        <f>Besoins!F11</f>
        <v>kg</v>
      </c>
    </row>
    <row r="26">
      <c r="A26"/>
      <c r="B26" t="s">
        <v>90</v>
      </c>
      <c r="C26" s="6">
        <f>'Besoins'!$B$2*7.5</f>
        <v>7.5</v>
      </c>
      <c r="D26" t="s">
        <v>80</v>
      </c>
    </row>
    <row r="27">
      <c r="A27"/>
      <c r="B27" t="str" s="16">
        <f>"ℹ "&amp;Procedure!E9</f>
        <v>ℹ</v>
      </c>
      <c r="C27"/>
      <c r="D27"/>
    </row>
    <row r="28">
      <c r="A28" t="s" s="15">
        <v>91</v>
      </c>
      <c r="B28" t="str" s="12">
        <f>"[MOUILLER] "&amp;Procedure!D10</f>
        <v>[MOUILLER] Maintenir à très faible ébullition durant 2 h 30 à 3 h — Écumer, dégraisser, dépouiller aussi souvent que nécessaire ; compenser l'évaporation avec un peu d'eau bouillante ; quelques grains de poivre concassé peuvent être ajoutés quelques minutes avant la fin.</v>
      </c>
      <c r="C28"/>
      <c r="D28"/>
    </row>
    <row r="29">
      <c r="A29"/>
      <c r="B29" t="str">
        <f>Besoins!B9</f>
        <v>Poivre noir en grains entiers</v>
      </c>
      <c r="C29" s="6">
        <f>Besoins!E9</f>
        <v>0.0075</v>
      </c>
      <c r="D29" t="str">
        <f>Besoins!F9</f>
        <v>kg</v>
      </c>
    </row>
    <row r="30">
      <c r="A30" t="s" s="15">
        <v>92</v>
      </c>
      <c r="B30" t="str" s="12">
        <f>Procedure!D11</f>
        <v>Passer le fond au chinois étamine sans le fouler ni le remuer — il doit être parfaitement limpide, non « laiteux » ; dégraisser à nouveau si nécessaire ; refroidir rapidement et réserver à couvert à + 3 °C maximum.</v>
      </c>
      <c r="C30"/>
      <c r="D30"/>
    </row>
    <row r="31">
      <c r="A31"/>
      <c r="B31"/>
      <c r="C31"/>
      <c r="D31"/>
    </row>
    <row r="32">
      <c r="A32" t="s" s="17">
        <v>93</v>
      </c>
      <c r="B32"/>
      <c r="C32"/>
      <c r="D32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5:D15"/>
    <mergeCell ref="B16:D16"/>
    <mergeCell ref="B17:D17"/>
    <mergeCell ref="B18:D18"/>
    <mergeCell ref="B20:D20"/>
    <mergeCell ref="B21:D21"/>
    <mergeCell ref="B27:D27"/>
    <mergeCell ref="B28:D28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2026-10-30T15:46:07Z</dcterms:created>
  <dc:title>Fond Blanc de Veau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2026-10-30T15:46:07Z</dcterms:modified>
  <cp:revision>1</cp:revision>
</cp:coreProperties>
</file>