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<sst xmlns="http://schemas.openxmlformats.org/spreadsheetml/2006/main" count="82" uniqueCount="82">
  <si>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</si>
  <si>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</si>
  <si>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</si>
  <si>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</si>
  <si>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</si>
  <si>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</si>
  <si>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</si>
  <si>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</si>
  <si>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</si>
  <si>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</si>
  <si>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</si>
  <si>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</si>
  <si>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</si>
  <si>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</si>
  <si>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</si>
  <si>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kg</t>
  </si>
  <si>
    <t>ALC-ARMAGNAC</t>
  </si>
  <si>
    <t>Armagnac (foie gras, dessert)</t>
  </si>
  <si>
    <t>Spiritueux et liqueurs cuisine</t>
  </si>
  <si>
    <t>lt</t>
  </si>
  <si>
    <t>ALC-KIRSCH</t>
  </si>
  <si>
    <t>Kirsch (fondue, forêt-noire)</t>
  </si>
  <si>
    <t>PATE-AMANDE-BR</t>
  </si>
  <si>
    <t>Pâte d'amande brute 50/50</t>
  </si>
  <si>
    <t>Chocolats décor et confiserie</t>
  </si>
  <si>
    <t>00000061</t>
  </si>
  <si>
    <t>EAU</t>
  </si>
  <si>
    <t>Matières diverses (à trier)</t>
  </si>
  <si>
    <t>00001840</t>
  </si>
  <si>
    <t>pruneaux secs dénoyautés</t>
  </si>
  <si>
    <t>Sucres</t>
  </si>
  <si>
    <t>RNM57231844</t>
  </si>
  <si>
    <t>DATTE Medjool sèche Import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</si>
  <si>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</si>
  <si>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</si>
  <si>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</si>
  <si>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</si>
  <si>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</si>
  <si>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</si>
  <si>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</si>
  <si>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</si>
  <si>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</si>
  <si>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</si>
  <si>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</si>
  <si>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</si>
  <si>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</si>
  <si>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Fruits deguises au sucre cuit (PDR)</t>
  </si>
  <si>
    <t>Parfumer la pate d'amande. Selon le fruit : kirsch, armagnac...</t>
  </si>
  <si>
    <t>FAÇONNER</t>
  </si>
  <si>
    <t>Faconner. Boudins, decoupe, enrobage des fruits secs.</t>
  </si>
  <si>
    <t>CROÛTER</t>
  </si>
  <si>
    <t>Laisser crouter. Sur grille.</t>
  </si>
  <si>
    <t>CUIRE</t>
  </si>
  <si>
    <t>Cuire le sucre. 152 degres, grand casse.</t>
  </si>
  <si>
    <t>TREMPER</t>
  </si>
  <si>
    <t>Tremper. A la brochette, laisser durcir sur tamis.</t>
  </si>
  <si>
    <t>DÉCORER</t>
  </si>
  <si>
    <t>Finir. Couper l'exces de sucre, mettre en caissette.</t>
  </si>
  <si>
    <t>Niveau</t>
  </si>
  <si>
    <t>Composant</t>
  </si>
  <si>
    <t>Type</t>
  </si>
  <si>
    <t>Quantité (× multiplicateur, voir feuille Besoins)</t>
  </si>
  <si>
    <t>recette</t>
  </si>
  <si>
    <t xml:space="preserve">    ↳ Pâte d'amande brute 50/50</t>
  </si>
  <si>
    <t>matiere</t>
  </si>
  <si>
    <t xml:space="preserve">    ↳ DATTE Medjool sèche Import</t>
  </si>
  <si>
    <t xml:space="preserve">    ↳ pruneaux secs dénoyautés</t>
  </si>
  <si>
    <t xml:space="preserve">    ↳ CERNEAUX DE NOIX</t>
  </si>
  <si>
    <t xml:space="preserve">    ↳ Kirsch (fondue, forêt-noire)</t>
  </si>
  <si>
    <t xml:space="preserve">    ↳ Armagnac (foie gras, dessert)</t>
  </si>
  <si>
    <t xml:space="preserve">    ↳ Sucre blanc cristal sac 25 kg</t>
  </si>
  <si>
    <t xml:space="preserve">    ↳ EAU</t>
  </si>
  <si>
    <t xml:space="preserve">    ↳ Sirop de glucose</t>
  </si>
  <si>
    <t>Fiche technique — Fruits deguises au sucre cuit (PDR)</t>
  </si>
  <si>
    <t>Fruits deguises au sucre cuit (PDR)  PDR-FRUITS-DEGUI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</si>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</sst>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0.17</v>
      </c>
      <c r="E7" s="6">
        <f>D7*$B$2</f>
        <v>0.17</v>
      </c>
      <c r="F7" t="s">
        <v>15</v>
      </c>
      <c r="G7" s="9">
        <f>E7*7.4230555556</f>
        <v>1.261919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E8*26</f>
        <v>1.3</v>
      </c>
    </row>
    <row r="9">
      <c r="A9" t="s">
        <v>20</v>
      </c>
      <c r="B9" t="s">
        <v>21</v>
      </c>
      <c r="C9" t="s">
        <v>18</v>
      </c>
      <c r="D9" s="4">
        <v>0.05</v>
      </c>
      <c r="E9" s="6">
        <f>D9*$B$2</f>
        <v>0.05</v>
      </c>
      <c r="F9" t="s">
        <v>19</v>
      </c>
      <c r="G9" s="9">
        <f>E9*18</f>
        <v>0.9</v>
      </c>
    </row>
    <row r="10">
      <c r="A10" t="s">
        <v>22</v>
      </c>
      <c r="B10" t="s">
        <v>23</v>
      </c>
      <c r="C10" t="s">
        <v>24</v>
      </c>
      <c r="D10" s="4">
        <v>1.5</v>
      </c>
      <c r="E10" s="6">
        <f>D10*$B$2</f>
        <v>1.5</v>
      </c>
      <c r="F10" t="s">
        <v>15</v>
      </c>
      <c r="G10" s="9">
        <f>E10*12</f>
        <v>18</v>
      </c>
    </row>
    <row r="11">
      <c r="A11" t="s" s="8">
        <v>25</v>
      </c>
      <c r="B11" t="s">
        <v>26</v>
      </c>
      <c r="C11" t="s">
        <v>27</v>
      </c>
      <c r="D11" s="4">
        <v>0.115</v>
      </c>
      <c r="E11" s="6">
        <f>D11*$B$2</f>
        <v>0.115</v>
      </c>
      <c r="F11" t="s">
        <v>19</v>
      </c>
      <c r="G11" s="9">
        <f>E11*0.003</f>
        <v>0.000345</v>
      </c>
    </row>
    <row r="12">
      <c r="A12" t="s" s="8">
        <v>28</v>
      </c>
      <c r="B12" t="s">
        <v>29</v>
      </c>
      <c r="C12" t="s">
        <v>30</v>
      </c>
      <c r="D12" s="4">
        <v>0.3</v>
      </c>
      <c r="E12" s="6">
        <f>D12*$B$2</f>
        <v>0.3</v>
      </c>
      <c r="F12" t="s">
        <v>3</v>
      </c>
      <c r="G12" s="9">
        <f>E12*0</f>
        <v>0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15</v>
      </c>
      <c r="G13" s="9">
        <f>E13*11</f>
        <v>3.3</v>
      </c>
    </row>
    <row r="14">
      <c r="A14" t="s">
        <v>34</v>
      </c>
      <c r="B14" t="s">
        <v>35</v>
      </c>
      <c r="C14" t="s">
        <v>36</v>
      </c>
      <c r="D14" s="4">
        <v>0.07</v>
      </c>
      <c r="E14" s="6">
        <f>D14*$B$2</f>
        <v>0.07</v>
      </c>
      <c r="F14" t="s">
        <v>15</v>
      </c>
      <c r="G14" s="9">
        <f>E14*1.8</f>
        <v>0.126</v>
      </c>
    </row>
    <row r="15">
      <c r="A15" t="s">
        <v>37</v>
      </c>
      <c r="B15" t="s">
        <v>38</v>
      </c>
      <c r="C15" t="s">
        <v>36</v>
      </c>
      <c r="D15" s="4">
        <v>0.35</v>
      </c>
      <c r="E15" s="6">
        <f>D15*$B$2</f>
        <v>0.35</v>
      </c>
      <c r="F15" t="s">
        <v>15</v>
      </c>
      <c r="G15" s="9">
        <f>E15*0.82</f>
        <v>0.287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/>
      <c r="D2" t="s" s="12">
        <v>47</v>
      </c>
      <c r="E2" t="s" s="12"/>
      <c r="F2"/>
    </row>
    <row r="3">
      <c r="A3" t="s">
        <v>46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46</v>
      </c>
      <c r="B4">
        <v>3</v>
      </c>
      <c r="C4" t="s">
        <v>50</v>
      </c>
      <c r="D4" t="s" s="12">
        <v>51</v>
      </c>
      <c r="E4" t="s" s="12"/>
      <c r="F4"/>
    </row>
    <row r="5">
      <c r="A5" t="s">
        <v>46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46</v>
      </c>
      <c r="B6">
        <v>5</v>
      </c>
      <c r="C6" t="s">
        <v>54</v>
      </c>
      <c r="D6" t="s" s="12">
        <v>55</v>
      </c>
      <c r="E6" t="s" s="12"/>
      <c r="F6"/>
    </row>
    <row r="7">
      <c r="A7" t="s">
        <v>46</v>
      </c>
      <c r="B7">
        <v>6</v>
      </c>
      <c r="C7" t="s">
        <v>56</v>
      </c>
      <c r="D7" t="s" s="12">
        <v>57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46</v>
      </c>
      <c r="C2" t="s">
        <v>62</v>
      </c>
      <c r="D2" s="6">
        <f>'Besoins'!$B$2*30</f>
        <v>30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'Besoins'!$B$2*1.5</f>
        <v>1.5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'Besoins'!$B$2*0.3</f>
        <v>0.3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'Besoins'!$B$2*0.3</f>
        <v>0.3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'Besoins'!$B$2*0.17</f>
        <v>0.17</v>
      </c>
      <c r="E6" t="s">
        <v>15</v>
      </c>
    </row>
    <row r="7">
      <c r="A7">
        <v>1</v>
      </c>
      <c r="B7" t="s">
        <v>68</v>
      </c>
      <c r="C7" t="s">
        <v>64</v>
      </c>
      <c r="D7" s="6">
        <f>'Besoins'!$B$2*0.05</f>
        <v>0.05</v>
      </c>
      <c r="E7" t="s">
        <v>19</v>
      </c>
    </row>
    <row r="8">
      <c r="A8">
        <v>1</v>
      </c>
      <c r="B8" t="s">
        <v>69</v>
      </c>
      <c r="C8" t="s">
        <v>64</v>
      </c>
      <c r="D8" s="6">
        <f>'Besoins'!$B$2*0.05</f>
        <v>0.05</v>
      </c>
      <c r="E8" t="s">
        <v>19</v>
      </c>
    </row>
    <row r="9">
      <c r="A9">
        <v>1</v>
      </c>
      <c r="B9" t="s">
        <v>70</v>
      </c>
      <c r="C9" t="s">
        <v>64</v>
      </c>
      <c r="D9" s="6">
        <f>'Besoins'!$B$2*0.35</f>
        <v>0.35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'Besoins'!$B$2*0.115</f>
        <v>0.115</v>
      </c>
      <c r="E10" t="s">
        <v>19</v>
      </c>
    </row>
    <row r="11">
      <c r="A11">
        <v>1</v>
      </c>
      <c r="B11" t="s">
        <v>72</v>
      </c>
      <c r="C11" t="s">
        <v>64</v>
      </c>
      <c r="D11" s="6">
        <f>'Besoins'!$B$2*0.07</f>
        <v>0.07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"PDR-FRUITS-DEGUI · PAT.CONFI.CARAMELS · référence : "&amp;Besoins!B3&amp;" "&amp;Besoins!C3&amp;" · multiplicateur réglable sur la feuille ""Besoins"""</f>
        <v>PDR-FRUITS-DEGUI · PAT.CONFI.CARAMELS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Procedure!D2</f>
        <v>Parfumer la pate d'amande. Selon le fruit : kirsch, armagnac...</v>
      </c>
      <c r="C5"/>
      <c r="D5"/>
    </row>
    <row r="6">
      <c r="A6" t="s" s="15">
        <v>76</v>
      </c>
      <c r="B6" t="str" s="12">
        <f>"[FAÇONNER] "&amp;Procedure!D3</f>
        <v>[FAÇONNER] Faconner. Boudins, decoupe, enrobage des fruits secs.</v>
      </c>
      <c r="C6"/>
      <c r="D6"/>
    </row>
    <row r="7">
      <c r="A7" t="s" s="15">
        <v>77</v>
      </c>
      <c r="B7" t="str" s="12">
        <f>"[CROÛTER] "&amp;Procedure!D4</f>
        <v>[CROÛTER] Laisser crouter. Sur grille.</v>
      </c>
      <c r="C7"/>
      <c r="D7"/>
    </row>
    <row r="8">
      <c r="A8" t="s" s="15">
        <v>78</v>
      </c>
      <c r="B8" t="str" s="12">
        <f>"[CUIRE] "&amp;Procedure!D5</f>
        <v>[CUIRE] Cuire le sucre. 152 degres, grand casse.</v>
      </c>
      <c r="C8"/>
      <c r="D8"/>
    </row>
    <row r="9">
      <c r="A9" t="s" s="15">
        <v>79</v>
      </c>
      <c r="B9" t="str" s="12">
        <f>"[TREMPER] "&amp;Procedure!D6</f>
        <v>[TREMPER] Tremper. A la brochette, laisser durcir sur tamis.</v>
      </c>
      <c r="C9"/>
      <c r="D9"/>
    </row>
    <row r="10">
      <c r="A10" t="s" s="15">
        <v>80</v>
      </c>
      <c r="B10" t="str" s="12">
        <f>"[DÉCORER] "&amp;Procedure!D7</f>
        <v>[DÉCORER] Finir. Couper l'exces de sucre, mettre en caissette.</v>
      </c>
      <c r="C10"/>
      <c r="D10"/>
    </row>
    <row r="11">
      <c r="A11"/>
      <c r="B11"/>
      <c r="C11"/>
      <c r="D11"/>
    </row>
    <row r="12">
      <c r="A12" t="s" s="16">
        <v>81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2026-08-01T01:37:29Z</dcterms:created>
  <dc:title>Fruits deguises au sucre cuit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2026-08-01T01:37:29Z</dcterms:modified>
  <cp:revision>1</cp:revision>
</cp:coreProperties>
</file>