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<sst xmlns="http://schemas.openxmlformats.org/spreadsheetml/2006/main" count="99" uniqueCount="99">
  <si>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</si>
  <si>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</si>
  <si>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</si>
  <si>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</si>
  <si>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</si>
  <si>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</si>
  <si>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</si>
  <si>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</si>
  <si>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</si>
  <si>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</si>
  <si>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</si>
  <si>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</si>
  <si>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</si>
  <si>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</si>
  <si>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</si>
  <si>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</si>
  <si>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</si>
  <si>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</si>
  <si>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</si>
  <si>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RNM100732</t>
  </si>
  <si>
    <t>Poitrine fumée n°1</t>
  </si>
  <si>
    <t>Charcuterie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</si>
  <si>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</si>
  <si>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</si>
  <si>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</si>
  <si>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</si>
  <si>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</si>
  <si>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</si>
  <si>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</si>
  <si>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CRE-LIQUIDE-35</t>
  </si>
  <si>
    <t>Crème liquide entière 35% MG UHT</t>
  </si>
  <si>
    <t>Crèmes fraîches et laitières</t>
  </si>
  <si>
    <t>RNM0390155</t>
  </si>
  <si>
    <t>COMTÉ extra meule</t>
  </si>
  <si>
    <t>Fromages</t>
  </si>
  <si>
    <t>00000051</t>
  </si>
  <si>
    <t>LAIT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</si>
  <si>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</si>
  <si>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</si>
  <si>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</si>
  <si>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</si>
  <si>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</si>
  <si>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</si>
  <si>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</si>
  <si>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</si>
  <si>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</si>
  <si>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</si>
  <si>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Quiche comtoise (PDR)</t>
  </si>
  <si>
    <t>FONCER</t>
  </si>
  <si>
    <t>Fonces les cercles. Pate brisee, chiqueter, piquer.</t>
  </si>
  <si>
    <t>PRÉPARER</t>
  </si>
  <si>
    <t>Preparer l'appareil. Oeufs+lait+creme, saler, poivrer, muscade, chinoiser.</t>
  </si>
  <si>
    <t>Preparer la garniture. Lardons blanchis et sautes, des de comte.</t>
  </si>
  <si>
    <t>FOURRER</t>
  </si>
  <si>
    <t>Garnir. Fond, lardons, comte, puis appareil.</t>
  </si>
  <si>
    <t>CUIRE</t>
  </si>
  <si>
    <t>Cuire. 180 degres.</t>
  </si>
  <si>
    <t>DRESSER</t>
  </si>
  <si>
    <t>Dresser. Lustrer, decercler.</t>
  </si>
  <si>
    <t>Pate brisee traditionnelle (PDR)</t>
  </si>
  <si>
    <t>METTRE EN PLACE</t>
  </si>
  <si>
    <t>Mettre en place le poste de travail. Denrees, materiels de preparation, de cuisson et de dressage.</t>
  </si>
  <si>
    <t>SABLER</t>
  </si>
  <si>
    <t>Sabler farine et beurre. Fontaine de farine+sel, beurre en parcelles incorpore du bout des doigts.</t>
  </si>
  <si>
    <t>INCORPORER</t>
  </si>
  <si>
    <t>Ajouter l'eau et le jaune. Melanger au centre de la fontaine.</t>
  </si>
  <si>
    <t>FRASER</t>
  </si>
  <si>
    <t>Fraiser sans corser. Une a deux fois maximum, rassembler en boule sans retravailler.</t>
  </si>
  <si>
    <t>RÉSERVER</t>
  </si>
  <si>
    <t>Reserver au froid. Filmer, laisser reposer au frais avant utilisation.</t>
  </si>
  <si>
    <t>Niveau</t>
  </si>
  <si>
    <t>Composant</t>
  </si>
  <si>
    <t>Type</t>
  </si>
  <si>
    <t>Quantité (× multiplicateur, voir feuille Besoins)</t>
  </si>
  <si>
    <t>recette</t>
  </si>
  <si>
    <t xml:space="preserve">    ↳ Pate brisee traditionnelle (PDR)</t>
  </si>
  <si>
    <t xml:space="preserve">        ↳ Farine de blé T55</t>
  </si>
  <si>
    <t>matiere</t>
  </si>
  <si>
    <t xml:space="preserve">        ↳ BEURRE</t>
  </si>
  <si>
    <t xml:space="preserve">        ↳ Sel fin de cuisine</t>
  </si>
  <si>
    <t xml:space="preserve">        ↳ EAU</t>
  </si>
  <si>
    <t xml:space="preserve">        ↳ JAUNE D'OEUF (ML) (conv.)</t>
  </si>
  <si>
    <t>conversion</t>
  </si>
  <si>
    <t xml:space="preserve">    ↳ COMTÉ extra meule</t>
  </si>
  <si>
    <t xml:space="preserve">    ↳ Poitrine fumée n°1</t>
  </si>
  <si>
    <t xml:space="preserve">    ↳ LAIT</t>
  </si>
  <si>
    <t xml:space="preserve">    ↳ Crème liquide entière 35% MG UHT</t>
  </si>
  <si>
    <t xml:space="preserve">    ↳ OEUF (P) (conv.)</t>
  </si>
  <si>
    <t xml:space="preserve">    ↳ JAUNE D'OEUF (ML) (conv.)</t>
  </si>
  <si>
    <t>Fiche technique — Quiche comtoise (PDR)</t>
  </si>
  <si>
    <t>Quiche comtoise (PDR)  PDR-QUICHE-COMT</t>
  </si>
  <si>
    <t>1.</t>
  </si>
  <si>
    <t>2.</t>
  </si>
  <si>
    <t>3.</t>
  </si>
  <si>
    <t>4.</t>
  </si>
  <si>
    <t>5.</t>
  </si>
  <si>
    <t>6.</t>
  </si>
  <si>
    <t>↳ Pate brisee traditionnelle (PDR)  PDR-PAT-BRISEE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</si>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</sst>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</v>
      </c>
      <c r="C3" t="s" s="5">
        <v>3</v>
      </c>
      <c r="D3"/>
      <c r="E3"/>
      <c r="F3"/>
    </row>
    <row r="4">
      <c r="A4" t="s">
        <v>4</v>
      </c>
      <c r="B4" s="6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0.15346</v>
      </c>
      <c r="E7" s="6">
        <f>D7*$B$2</f>
        <v>0.15346</v>
      </c>
      <c r="F7" t="s">
        <v>15</v>
      </c>
      <c r="G7" s="9">
        <f>E7*3.951395402</f>
        <v>0.606381</v>
      </c>
    </row>
    <row r="8">
      <c r="A8" t="s" s="8">
        <v>16</v>
      </c>
      <c r="B8" t="s">
        <v>17</v>
      </c>
      <c r="C8" t="s">
        <v>18</v>
      </c>
      <c r="D8" s="4">
        <v>3.698778</v>
      </c>
      <c r="E8" s="6">
        <f>D8*$B$2</f>
        <v>3.698778</v>
      </c>
      <c r="F8" t="s">
        <v>3</v>
      </c>
      <c r="G8" s="9">
        <f>E8*0.2700000143</f>
        <v>0.99867</v>
      </c>
    </row>
    <row r="9">
      <c r="A9" t="s">
        <v>19</v>
      </c>
      <c r="B9" t="s">
        <v>20</v>
      </c>
      <c r="C9" t="s">
        <v>21</v>
      </c>
      <c r="D9" s="4">
        <v>0.25</v>
      </c>
      <c r="E9" s="6">
        <f>D9*$B$2</f>
        <v>0.25</v>
      </c>
      <c r="F9" t="s">
        <v>15</v>
      </c>
      <c r="G9" s="9">
        <f>E9*10.69</f>
        <v>2.6725</v>
      </c>
    </row>
    <row r="10">
      <c r="A10" t="s" s="8">
        <v>22</v>
      </c>
      <c r="B10" t="s">
        <v>23</v>
      </c>
      <c r="C10" t="s">
        <v>24</v>
      </c>
      <c r="D10" s="4">
        <v>0.061384</v>
      </c>
      <c r="E10" s="6">
        <f>D10*$B$2</f>
        <v>0.061384</v>
      </c>
      <c r="F10" t="s">
        <v>25</v>
      </c>
      <c r="G10" s="9">
        <f>E10*0.0029999965</f>
        <v>0.000184</v>
      </c>
    </row>
    <row r="11">
      <c r="A11" t="s">
        <v>26</v>
      </c>
      <c r="B11" t="s">
        <v>27</v>
      </c>
      <c r="C11" t="s">
        <v>28</v>
      </c>
      <c r="D11" s="4">
        <v>0.30692</v>
      </c>
      <c r="E11" s="6">
        <f>D11*$B$2</f>
        <v>0.30692</v>
      </c>
      <c r="F11" t="s">
        <v>15</v>
      </c>
      <c r="G11" s="9">
        <f>E11*0.5599993484</f>
        <v>0.171875</v>
      </c>
    </row>
    <row r="12">
      <c r="A12" t="s">
        <v>29</v>
      </c>
      <c r="B12" t="s">
        <v>30</v>
      </c>
      <c r="C12" t="s">
        <v>31</v>
      </c>
      <c r="D12" s="4">
        <v>0.25</v>
      </c>
      <c r="E12" s="6">
        <f>D12*$B$2</f>
        <v>0.25</v>
      </c>
      <c r="F12" t="s">
        <v>25</v>
      </c>
      <c r="G12" s="9">
        <f>E12*2.85</f>
        <v>0.7125</v>
      </c>
    </row>
    <row r="13">
      <c r="A13" t="s">
        <v>32</v>
      </c>
      <c r="B13" t="s">
        <v>33</v>
      </c>
      <c r="C13" t="s">
        <v>34</v>
      </c>
      <c r="D13" s="4">
        <v>0.2</v>
      </c>
      <c r="E13" s="6">
        <f>D13*$B$2</f>
        <v>0.2</v>
      </c>
      <c r="F13" t="s">
        <v>15</v>
      </c>
      <c r="G13" s="9">
        <f>E13*18</f>
        <v>3.6</v>
      </c>
    </row>
    <row r="14">
      <c r="A14" t="s" s="8">
        <v>35</v>
      </c>
      <c r="B14" t="s">
        <v>36</v>
      </c>
      <c r="C14" t="s">
        <v>18</v>
      </c>
      <c r="D14" s="4">
        <v>0.25</v>
      </c>
      <c r="E14" s="6">
        <f>D14*$B$2</f>
        <v>0.25</v>
      </c>
      <c r="F14" t="s">
        <v>25</v>
      </c>
      <c r="G14" s="9">
        <f>E14*0.5999</f>
        <v>0.149975</v>
      </c>
    </row>
    <row r="15">
      <c r="A15" t="s">
        <v>37</v>
      </c>
      <c r="B15" t="s">
        <v>38</v>
      </c>
      <c r="C15" t="s">
        <v>39</v>
      </c>
      <c r="D15" s="4">
        <v>0.003683</v>
      </c>
      <c r="E15" s="6">
        <f>D15*$B$2</f>
        <v>0.003683</v>
      </c>
      <c r="F15" t="s">
        <v>15</v>
      </c>
      <c r="G15" s="9">
        <f>E15*0.350003394</f>
        <v>0.001289</v>
      </c>
    </row>
    <row r="16">
      <c r="A16"/>
      <c r="B16"/>
      <c r="C16"/>
      <c r="D16"/>
      <c r="E16"/>
      <c r="F16" t="s" s="10">
        <v>40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45</v>
      </c>
      <c r="F1" t="s" s="7">
        <v>46</v>
      </c>
    </row>
    <row r="2">
      <c r="A2" t="s">
        <v>47</v>
      </c>
      <c r="B2">
        <v>1</v>
      </c>
      <c r="C2" t="s">
        <v>48</v>
      </c>
      <c r="D2" t="s" s="12">
        <v>49</v>
      </c>
      <c r="E2" t="s" s="12"/>
      <c r="F2"/>
    </row>
    <row r="3">
      <c r="A3" t="s">
        <v>47</v>
      </c>
      <c r="B3">
        <v>2</v>
      </c>
      <c r="C3" t="s">
        <v>50</v>
      </c>
      <c r="D3" t="s" s="12">
        <v>51</v>
      </c>
      <c r="E3" t="s" s="12"/>
      <c r="F3"/>
    </row>
    <row r="4">
      <c r="A4" t="s">
        <v>47</v>
      </c>
      <c r="B4">
        <v>3</v>
      </c>
      <c r="C4" t="s">
        <v>50</v>
      </c>
      <c r="D4" t="s" s="12">
        <v>52</v>
      </c>
      <c r="E4" t="s" s="12"/>
      <c r="F4"/>
    </row>
    <row r="5">
      <c r="A5" t="s">
        <v>47</v>
      </c>
      <c r="B5">
        <v>4</v>
      </c>
      <c r="C5" t="s">
        <v>53</v>
      </c>
      <c r="D5" t="s" s="12">
        <v>54</v>
      </c>
      <c r="E5" t="s" s="12"/>
      <c r="F5"/>
    </row>
    <row r="6">
      <c r="A6" t="s">
        <v>47</v>
      </c>
      <c r="B6">
        <v>5</v>
      </c>
      <c r="C6" t="s">
        <v>55</v>
      </c>
      <c r="D6" t="s" s="12">
        <v>56</v>
      </c>
      <c r="E6" t="s" s="12"/>
      <c r="F6"/>
    </row>
    <row r="7">
      <c r="A7" t="s">
        <v>47</v>
      </c>
      <c r="B7">
        <v>6</v>
      </c>
      <c r="C7" t="s">
        <v>57</v>
      </c>
      <c r="D7" t="s" s="12">
        <v>58</v>
      </c>
      <c r="E7" t="s" s="12"/>
      <c r="F7"/>
    </row>
    <row r="8">
      <c r="A8" t="s">
        <v>59</v>
      </c>
      <c r="B8">
        <v>1</v>
      </c>
      <c r="C8" t="s">
        <v>60</v>
      </c>
      <c r="D8" t="s" s="12">
        <v>61</v>
      </c>
      <c r="E8" t="s" s="12"/>
      <c r="F8"/>
    </row>
    <row r="9">
      <c r="A9" t="s">
        <v>59</v>
      </c>
      <c r="B9">
        <v>2</v>
      </c>
      <c r="C9" t="s">
        <v>62</v>
      </c>
      <c r="D9" t="s" s="12">
        <v>63</v>
      </c>
      <c r="E9" t="s" s="12"/>
      <c r="F9"/>
    </row>
    <row r="10">
      <c r="A10" t="s">
        <v>59</v>
      </c>
      <c r="B10">
        <v>3</v>
      </c>
      <c r="C10" t="s">
        <v>64</v>
      </c>
      <c r="D10" t="s" s="12">
        <v>65</v>
      </c>
      <c r="E10" t="s" s="12"/>
      <c r="F10"/>
    </row>
    <row r="11">
      <c r="A11" t="s">
        <v>59</v>
      </c>
      <c r="B11">
        <v>4</v>
      </c>
      <c r="C11" t="s">
        <v>66</v>
      </c>
      <c r="D11" t="s" s="12">
        <v>67</v>
      </c>
      <c r="E11" t="s" s="12"/>
      <c r="F11"/>
    </row>
    <row r="12">
      <c r="A12" t="s">
        <v>59</v>
      </c>
      <c r="B12">
        <v>5</v>
      </c>
      <c r="C12" t="s">
        <v>68</v>
      </c>
      <c r="D12" t="s" s="12">
        <v>69</v>
      </c>
      <c r="E12" t="s" s="12"/>
      <c r="F1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70</v>
      </c>
      <c r="B1" t="s" s="7">
        <v>71</v>
      </c>
      <c r="C1" t="s" s="7">
        <v>72</v>
      </c>
      <c r="D1" t="s" s="7">
        <v>73</v>
      </c>
      <c r="E1" t="s" s="7">
        <v>10</v>
      </c>
    </row>
    <row r="2">
      <c r="A2">
        <v>0</v>
      </c>
      <c r="B2" t="s">
        <v>47</v>
      </c>
      <c r="C2" t="s">
        <v>74</v>
      </c>
      <c r="D2" s="6">
        <f>'Besoins'!$B$2*10</f>
        <v>10</v>
      </c>
      <c r="E2" t="s">
        <v>3</v>
      </c>
    </row>
    <row r="3">
      <c r="A3">
        <v>1</v>
      </c>
      <c r="B3" t="s">
        <v>75</v>
      </c>
      <c r="C3" t="s">
        <v>74</v>
      </c>
      <c r="D3" s="6">
        <f>'Besoins'!$B$2*0.55</f>
        <v>0.55</v>
      </c>
      <c r="E3" t="s">
        <v>15</v>
      </c>
    </row>
    <row r="4">
      <c r="A4">
        <v>2</v>
      </c>
      <c r="B4" t="s">
        <v>76</v>
      </c>
      <c r="C4" t="s">
        <v>77</v>
      </c>
      <c r="D4" s="6">
        <f>'Besoins'!$B$2*0.3069196429</f>
        <v>0.30692</v>
      </c>
      <c r="E4" t="s">
        <v>15</v>
      </c>
    </row>
    <row r="5">
      <c r="A5">
        <v>2</v>
      </c>
      <c r="B5" t="s">
        <v>78</v>
      </c>
      <c r="C5" t="s">
        <v>77</v>
      </c>
      <c r="D5" s="6">
        <f>'Besoins'!$B$2*0.1534598214</f>
        <v>0.15346</v>
      </c>
      <c r="E5" t="s">
        <v>15</v>
      </c>
    </row>
    <row r="6">
      <c r="A6">
        <v>2</v>
      </c>
      <c r="B6" t="s">
        <v>79</v>
      </c>
      <c r="C6" t="s">
        <v>77</v>
      </c>
      <c r="D6" s="6">
        <f>'Besoins'!$B$2*0.0036830357</f>
        <v>0.003683</v>
      </c>
      <c r="E6" t="s">
        <v>15</v>
      </c>
    </row>
    <row r="7">
      <c r="A7">
        <v>2</v>
      </c>
      <c r="B7" t="s">
        <v>80</v>
      </c>
      <c r="C7" t="s">
        <v>77</v>
      </c>
      <c r="D7" s="6">
        <f>'Besoins'!$B$2*0.0613839286</f>
        <v>0.061384</v>
      </c>
      <c r="E7" t="s">
        <v>25</v>
      </c>
    </row>
    <row r="8">
      <c r="A8">
        <v>2</v>
      </c>
      <c r="B8" t="s">
        <v>81</v>
      </c>
      <c r="C8" t="s">
        <v>82</v>
      </c>
      <c r="D8" s="6">
        <f>'Besoins'!$B$2*0.0245535714</f>
        <v>0.024554</v>
      </c>
      <c r="E8" t="s">
        <v>15</v>
      </c>
    </row>
    <row r="9">
      <c r="A9">
        <v>1</v>
      </c>
      <c r="B9" t="s">
        <v>83</v>
      </c>
      <c r="C9" t="s">
        <v>77</v>
      </c>
      <c r="D9" s="6">
        <f>'Besoins'!$B$2*0.2</f>
        <v>0.2</v>
      </c>
      <c r="E9" t="s">
        <v>15</v>
      </c>
    </row>
    <row r="10">
      <c r="A10">
        <v>1</v>
      </c>
      <c r="B10" t="s">
        <v>84</v>
      </c>
      <c r="C10" t="s">
        <v>77</v>
      </c>
      <c r="D10" s="6">
        <f>'Besoins'!$B$2*0.25</f>
        <v>0.25</v>
      </c>
      <c r="E10" t="s">
        <v>15</v>
      </c>
    </row>
    <row r="11">
      <c r="A11">
        <v>1</v>
      </c>
      <c r="B11" t="s">
        <v>85</v>
      </c>
      <c r="C11" t="s">
        <v>77</v>
      </c>
      <c r="D11" s="6">
        <f>'Besoins'!$B$2*0.25</f>
        <v>0.25</v>
      </c>
      <c r="E11" t="s">
        <v>25</v>
      </c>
    </row>
    <row r="12">
      <c r="A12">
        <v>1</v>
      </c>
      <c r="B12" t="s">
        <v>86</v>
      </c>
      <c r="C12" t="s">
        <v>77</v>
      </c>
      <c r="D12" s="6">
        <f>'Besoins'!$B$2*0.25</f>
        <v>0.25</v>
      </c>
      <c r="E12" t="s">
        <v>25</v>
      </c>
    </row>
    <row r="13">
      <c r="A13">
        <v>1</v>
      </c>
      <c r="B13" t="s">
        <v>87</v>
      </c>
      <c r="C13" t="s">
        <v>82</v>
      </c>
      <c r="D13" s="6">
        <f>'Besoins'!$B$2*2</f>
        <v>2</v>
      </c>
      <c r="E13" t="s">
        <v>3</v>
      </c>
    </row>
    <row r="14">
      <c r="A14">
        <v>1</v>
      </c>
      <c r="B14" t="s">
        <v>88</v>
      </c>
      <c r="C14" t="s">
        <v>82</v>
      </c>
      <c r="D14" s="6">
        <f>'Besoins'!$B$2*0.04</f>
        <v>0.04</v>
      </c>
      <c r="E14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2">
        <v>89</v>
      </c>
      <c r="B1"/>
      <c r="C1"/>
      <c r="D1"/>
    </row>
    <row r="2">
      <c r="A2" t="str" s="13">
        <f>"PDR-QUICHE-COMT · PAT.INDIV.ASSIETTES · référence : "&amp;Besoins!B3&amp;" "&amp;Besoins!C3&amp;" · multiplicateur réglable sur la feuille ""Besoins"""</f>
        <v>PDR-QUICHE-COMT · PAT.INDIV.ASSIETTES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90</v>
      </c>
      <c r="B4"/>
      <c r="C4"/>
      <c r="D4"/>
    </row>
    <row r="5">
      <c r="A5" t="s" s="15">
        <v>91</v>
      </c>
      <c r="B5" t="str" s="12">
        <f>"[FONCER] "&amp;Procedure!D2</f>
        <v>[FONCER] Fonces les cercles. Pate brisee, chiqueter, piquer.</v>
      </c>
      <c r="C5"/>
      <c r="D5"/>
    </row>
    <row r="6">
      <c r="A6" t="s" s="15">
        <v>92</v>
      </c>
      <c r="B6" t="str" s="12">
        <f>"[PRÉPARER] "&amp;Procedure!D3</f>
        <v>[PRÉPARER] Preparer l'appareil. Oeufs+lait+creme, saler, poivrer, muscade, chinoiser.</v>
      </c>
      <c r="C6"/>
      <c r="D6"/>
    </row>
    <row r="7">
      <c r="A7" t="s" s="15">
        <v>93</v>
      </c>
      <c r="B7" t="str" s="12">
        <f>"[PRÉPARER] "&amp;Procedure!D4</f>
        <v>[PRÉPARER] Preparer la garniture. Lardons blanchis et sautes, des de comte.</v>
      </c>
      <c r="C7"/>
      <c r="D7"/>
    </row>
    <row r="8">
      <c r="A8" t="s" s="15">
        <v>94</v>
      </c>
      <c r="B8" t="str" s="12">
        <f>"[FOURRER] "&amp;Procedure!D5</f>
        <v>[FOURRER] Garnir. Fond, lardons, comte, puis appareil.</v>
      </c>
      <c r="C8"/>
      <c r="D8"/>
    </row>
    <row r="9">
      <c r="A9" t="s" s="15">
        <v>95</v>
      </c>
      <c r="B9" t="str" s="12">
        <f>"[CUIRE] "&amp;Procedure!D6</f>
        <v>[CUIRE] Cuire. 180 degres.</v>
      </c>
      <c r="C9"/>
      <c r="D9"/>
    </row>
    <row r="10">
      <c r="A10" t="s" s="15">
        <v>96</v>
      </c>
      <c r="B10" t="str" s="12">
        <f>"[DRESSER] "&amp;Procedure!D7</f>
        <v>[DRESSER] Dresser. Lustrer, decercler.</v>
      </c>
      <c r="C10"/>
      <c r="D10"/>
    </row>
    <row r="11">
      <c r="A11"/>
      <c r="B11"/>
      <c r="C11"/>
      <c r="D11"/>
    </row>
    <row r="12">
      <c r="A12" t="s" s="14">
        <v>97</v>
      </c>
      <c r="B12"/>
      <c r="C12"/>
      <c r="D12"/>
    </row>
    <row r="13">
      <c r="A13" t="s" s="15">
        <v>91</v>
      </c>
      <c r="B13" t="str" s="12">
        <f>"[METTRE EN PLACE] "&amp;Procedure!D8</f>
        <v>[METTRE EN PLACE] Mettre en place le poste de travail. Denrees, materiels de preparation, de cuisson et de dressage.</v>
      </c>
      <c r="C13"/>
      <c r="D13"/>
    </row>
    <row r="14">
      <c r="A14" t="s" s="15">
        <v>92</v>
      </c>
      <c r="B14" t="str" s="12">
        <f>"[SABLER] "&amp;Procedure!D9</f>
        <v>[SABLER] Sabler farine et beurre. Fontaine de farine+sel, beurre en parcelles incorpore du bout des doigts.</v>
      </c>
      <c r="C14"/>
      <c r="D14"/>
    </row>
    <row r="15">
      <c r="A15" t="s" s="15">
        <v>93</v>
      </c>
      <c r="B15" t="str" s="12">
        <f>"[INCORPORER] "&amp;Procedure!D10</f>
        <v>[INCORPORER] Ajouter l'eau et le jaune. Melanger au centre de la fontaine.</v>
      </c>
      <c r="C15"/>
      <c r="D15"/>
    </row>
    <row r="16">
      <c r="A16" t="s" s="15">
        <v>94</v>
      </c>
      <c r="B16" t="str" s="12">
        <f>"[FRASER] "&amp;Procedure!D11</f>
        <v>[FRASER] Fraiser sans corser. Une a deux fois maximum, rassembler en boule sans retravailler.</v>
      </c>
      <c r="C16"/>
      <c r="D16"/>
    </row>
    <row r="17">
      <c r="A17" t="s" s="15">
        <v>95</v>
      </c>
      <c r="B17" t="str" s="12">
        <f>"[RÉSERVER] "&amp;Procedure!D12</f>
        <v>[RÉSERVER] Reserver au froid. Filmer, laisser reposer au frais avant utilisation.</v>
      </c>
      <c r="C17"/>
      <c r="D17"/>
    </row>
    <row r="18">
      <c r="A18"/>
      <c r="B18"/>
      <c r="C18"/>
      <c r="D18"/>
    </row>
    <row r="19">
      <c r="A19" t="s" s="16">
        <v>98</v>
      </c>
      <c r="B19"/>
      <c r="C19"/>
      <c r="D19"/>
    </row>
  </sheetData>
  <sheetProtection sheet="1"/>
  <mergeCells count="16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2026-08-01T03:01:18Z</dcterms:created>
  <dc:title>Quiche comtoise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2026-08-01T03:01:18Z</dcterms:modified>
  <cp:revision>1</cp:revision>
</cp:coreProperties>
</file>