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<sst xmlns="http://schemas.openxmlformats.org/spreadsheetml/2006/main" count="80" uniqueCount="80">
  <si>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</si>
  <si>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</si>
  <si>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</si>
  <si>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</si>
  <si>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</si>
  <si>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</si>
  <si>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</si>
  <si>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</si>
  <si>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</si>
  <si>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</si>
  <si>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</si>
  <si>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</si>
  <si>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</si>
  <si>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</si>
  <si>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</si>
  <si>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</si>
  <si>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</si>
  <si>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</si>
  <si>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</si>
  <si>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</si>
  <si>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</si>
  <si>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</si>
  <si>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</si>
  <si>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</si>
  <si>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</si>
  <si>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</si>
  <si>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</si>
  <si>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</si>
  <si>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</si>
  <si>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</si>
  <si>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</si>
  <si>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</si>
  <si>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</si>
  <si>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</si>
  <si>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</si>
  <si>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</si>
  <si>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</si>
  <si>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</si>
  <si>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</si>
  <si>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</si>
  <si>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</si>
  <si>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</si>
  <si>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</si>
  <si>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</si>
  <si>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</si>
  <si>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</si>
  <si>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Nougat glace (PDR)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</si>
  <si>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</si>
  <si>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</si>
  <si>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</si>
  <si>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</si>
  <si>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</si>
  <si>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</si>
  <si>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</si>
  <si>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</si>
  <si>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</si>
  <si>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Niveau</t>
  </si>
  <si>
    <t>Composant</t>
  </si>
  <si>
    <t>Type</t>
  </si>
  <si>
    <t>Quantité (× multiplicateur, voir feuille Besoins)</t>
  </si>
  <si>
    <t>recette</t>
  </si>
  <si>
    <t xml:space="preserve">    ↳ Amandes effilées</t>
  </si>
  <si>
    <t>matiere</t>
  </si>
  <si>
    <t xml:space="preserve">    ↳ NOISETTES</t>
  </si>
  <si>
    <t xml:space="preserve">    ↳ Pistaches émondées non salées</t>
  </si>
  <si>
    <t xml:space="preserve">    ↳ Sucre blanc cristal sac 25 kg</t>
  </si>
  <si>
    <t xml:space="preserve">    ↳ Crème liquide entière 35% MG UHT</t>
  </si>
  <si>
    <t xml:space="preserve">    ↳ BLANC D'OEUF (ML) (conv.)</t>
  </si>
  <si>
    <t>conversion</t>
  </si>
  <si>
    <t xml:space="preserve">    ↳ Miel toutes fleurs vrac</t>
  </si>
  <si>
    <t xml:space="preserve">    ↳ Mélange fruits confits (cake)</t>
  </si>
  <si>
    <t xml:space="preserve">    ↳ RHUM 50ø</t>
  </si>
  <si>
    <t>Fiche technique — Nougat glace (PDR)</t>
  </si>
  <si>
    <t>Nougat glace (PDR)  PDR-NOUGAT-GLACE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</si>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</sst>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E7*13.3119</f>
        <v>1.33119</v>
      </c>
    </row>
    <row r="8">
      <c r="A8" t="s" s="8">
        <v>16</v>
      </c>
      <c r="B8" t="s">
        <v>17</v>
      </c>
      <c r="C8" t="s">
        <v>18</v>
      </c>
      <c r="D8" s="4">
        <v>2.5</v>
      </c>
      <c r="E8" s="6">
        <f>D8*$B$2</f>
        <v>2.5</v>
      </c>
      <c r="F8" t="s">
        <v>3</v>
      </c>
      <c r="G8" s="9">
        <f>E8*0.27</f>
        <v>0.675</v>
      </c>
    </row>
    <row r="9">
      <c r="A9" t="s">
        <v>19</v>
      </c>
      <c r="B9" t="s">
        <v>20</v>
      </c>
      <c r="C9" t="s">
        <v>21</v>
      </c>
      <c r="D9" s="4">
        <v>0.15</v>
      </c>
      <c r="E9" s="6">
        <f>D9*$B$2</f>
        <v>0.15</v>
      </c>
      <c r="F9" t="s">
        <v>22</v>
      </c>
      <c r="G9" s="9">
        <f>E9*7.5</f>
        <v>1.125</v>
      </c>
    </row>
    <row r="10">
      <c r="A10" t="s">
        <v>23</v>
      </c>
      <c r="B10" t="s">
        <v>24</v>
      </c>
      <c r="C10" t="s">
        <v>25</v>
      </c>
      <c r="D10" s="4">
        <v>0.06</v>
      </c>
      <c r="E10" s="6">
        <f>D10*$B$2</f>
        <v>0.06</v>
      </c>
      <c r="F10" t="s">
        <v>22</v>
      </c>
      <c r="G10" s="9">
        <f>E10*11</f>
        <v>0.66</v>
      </c>
    </row>
    <row r="11">
      <c r="A11" t="s">
        <v>26</v>
      </c>
      <c r="B11" t="s">
        <v>27</v>
      </c>
      <c r="C11" t="s">
        <v>25</v>
      </c>
      <c r="D11" s="4">
        <v>0.05</v>
      </c>
      <c r="E11" s="6">
        <f>D11*$B$2</f>
        <v>0.05</v>
      </c>
      <c r="F11" t="s">
        <v>22</v>
      </c>
      <c r="G11" s="9">
        <f>E11*22</f>
        <v>1.1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15</v>
      </c>
      <c r="G12" s="9">
        <f>E12*2.85</f>
        <v>2.85</v>
      </c>
    </row>
    <row r="13">
      <c r="A13" t="s">
        <v>31</v>
      </c>
      <c r="B13" t="s">
        <v>32</v>
      </c>
      <c r="C13" t="s">
        <v>33</v>
      </c>
      <c r="D13" s="4">
        <v>0.35</v>
      </c>
      <c r="E13" s="6">
        <f>D13*$B$2</f>
        <v>0.35</v>
      </c>
      <c r="F13" t="s">
        <v>22</v>
      </c>
      <c r="G13" s="9">
        <f>E13*5.8</f>
        <v>2.03</v>
      </c>
    </row>
    <row r="14">
      <c r="A14" t="s">
        <v>34</v>
      </c>
      <c r="B14" t="s">
        <v>35</v>
      </c>
      <c r="C14" t="s">
        <v>33</v>
      </c>
      <c r="D14" s="4">
        <v>0.125</v>
      </c>
      <c r="E14" s="6">
        <f>D14*$B$2</f>
        <v>0.125</v>
      </c>
      <c r="F14" t="s">
        <v>22</v>
      </c>
      <c r="G14" s="9">
        <f>E14*0.82</f>
        <v>0.1025</v>
      </c>
    </row>
    <row r="15">
      <c r="A15" t="s" s="8">
        <v>36</v>
      </c>
      <c r="B15" t="s">
        <v>37</v>
      </c>
      <c r="C15" t="s">
        <v>38</v>
      </c>
      <c r="D15" s="4">
        <v>0.06</v>
      </c>
      <c r="E15" s="6">
        <f>D15*$B$2</f>
        <v>0.06</v>
      </c>
      <c r="F15" t="s">
        <v>22</v>
      </c>
      <c r="G15" s="9">
        <f>E15*4.3505</f>
        <v>0.26103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2">
        <v>48</v>
      </c>
      <c r="E2" t="s" s="12"/>
      <c r="F2"/>
    </row>
    <row r="3">
      <c r="A3" t="s">
        <v>46</v>
      </c>
      <c r="B3">
        <v>2</v>
      </c>
      <c r="C3" t="s">
        <v>49</v>
      </c>
      <c r="D3" t="s" s="12">
        <v>50</v>
      </c>
      <c r="E3" t="s" s="12"/>
      <c r="F3"/>
    </row>
    <row r="4">
      <c r="A4" t="s">
        <v>46</v>
      </c>
      <c r="B4">
        <v>3</v>
      </c>
      <c r="C4" t="s">
        <v>47</v>
      </c>
      <c r="D4" t="s" s="12">
        <v>51</v>
      </c>
      <c r="E4" t="s" s="12"/>
      <c r="F4"/>
    </row>
    <row r="5">
      <c r="A5" t="s">
        <v>46</v>
      </c>
      <c r="B5">
        <v>4</v>
      </c>
      <c r="C5" t="s">
        <v>52</v>
      </c>
      <c r="D5" t="s" s="12">
        <v>53</v>
      </c>
      <c r="E5" t="s" s="12"/>
      <c r="F5"/>
    </row>
    <row r="6">
      <c r="A6" t="s">
        <v>46</v>
      </c>
      <c r="B6">
        <v>5</v>
      </c>
      <c r="C6" t="s">
        <v>54</v>
      </c>
      <c r="D6" t="s" s="12">
        <v>55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46</v>
      </c>
      <c r="C2" t="s">
        <v>60</v>
      </c>
      <c r="D2" s="6">
        <f>'Besoins'!$B$2*10</f>
        <v>10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'Besoins'!$B$2*0.06</f>
        <v>0.06</v>
      </c>
      <c r="E3" t="s">
        <v>22</v>
      </c>
    </row>
    <row r="4">
      <c r="A4">
        <v>1</v>
      </c>
      <c r="B4" t="s">
        <v>63</v>
      </c>
      <c r="C4" t="s">
        <v>62</v>
      </c>
      <c r="D4" s="6">
        <f>'Besoins'!$B$2*0.06</f>
        <v>0.06</v>
      </c>
      <c r="E4" t="s">
        <v>22</v>
      </c>
    </row>
    <row r="5">
      <c r="A5">
        <v>1</v>
      </c>
      <c r="B5" t="s">
        <v>64</v>
      </c>
      <c r="C5" t="s">
        <v>62</v>
      </c>
      <c r="D5" s="6">
        <f>'Besoins'!$B$2*0.05</f>
        <v>0.05</v>
      </c>
      <c r="E5" t="s">
        <v>22</v>
      </c>
    </row>
    <row r="6">
      <c r="A6">
        <v>1</v>
      </c>
      <c r="B6" t="s">
        <v>65</v>
      </c>
      <c r="C6" t="s">
        <v>62</v>
      </c>
      <c r="D6" s="6">
        <f>'Besoins'!$B$2*0.125</f>
        <v>0.125</v>
      </c>
      <c r="E6" t="s">
        <v>22</v>
      </c>
    </row>
    <row r="7">
      <c r="A7">
        <v>1</v>
      </c>
      <c r="B7" t="s">
        <v>66</v>
      </c>
      <c r="C7" t="s">
        <v>62</v>
      </c>
      <c r="D7" s="6">
        <f>'Besoins'!$B$2*1</f>
        <v>1</v>
      </c>
      <c r="E7" t="s">
        <v>15</v>
      </c>
    </row>
    <row r="8">
      <c r="A8">
        <v>1</v>
      </c>
      <c r="B8" t="s">
        <v>67</v>
      </c>
      <c r="C8" t="s">
        <v>68</v>
      </c>
      <c r="D8" s="6">
        <f>'Besoins'!$B$2*0.18</f>
        <v>0.18</v>
      </c>
      <c r="E8" t="s">
        <v>22</v>
      </c>
    </row>
    <row r="9">
      <c r="A9">
        <v>1</v>
      </c>
      <c r="B9" t="s">
        <v>69</v>
      </c>
      <c r="C9" t="s">
        <v>62</v>
      </c>
      <c r="D9" s="6">
        <f>'Besoins'!$B$2*0.35</f>
        <v>0.35</v>
      </c>
      <c r="E9" t="s">
        <v>22</v>
      </c>
    </row>
    <row r="10">
      <c r="A10">
        <v>1</v>
      </c>
      <c r="B10" t="s">
        <v>70</v>
      </c>
      <c r="C10" t="s">
        <v>62</v>
      </c>
      <c r="D10" s="6">
        <f>'Besoins'!$B$2*0.15</f>
        <v>0.15</v>
      </c>
      <c r="E10" t="s">
        <v>22</v>
      </c>
    </row>
    <row r="11">
      <c r="A11">
        <v>1</v>
      </c>
      <c r="B11" t="s">
        <v>71</v>
      </c>
      <c r="C11" t="s">
        <v>62</v>
      </c>
      <c r="D11" s="6">
        <f>'Besoins'!$B$2*0.1</f>
        <v>0.1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"PDR-NOUGAT-GLACE · PAT.GLACES · référence : "&amp;Besoins!B3&amp;" "&amp;Besoins!C3&amp;" · multiplicateur réglable sur la feuille ""Besoins"""</f>
        <v>PDR-NOUGAT-GLACE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"[CONFECTIONNER] "&amp;Procedure!D2</f>
        <v>[CONFECTIONNER] Confectionner la nougatine. Caramel blond, amandes, noisettes, pistaches, refroidir, concasser.</v>
      </c>
      <c r="C5"/>
      <c r="D5"/>
    </row>
    <row r="6">
      <c r="A6" t="s" s="15">
        <v>75</v>
      </c>
      <c r="B6" t="str" s="12">
        <f>"[MONTER] "&amp;Procedure!D3</f>
        <v>[MONTER] Monter la creme fouettee. Reserver.</v>
      </c>
      <c r="C6"/>
      <c r="D6"/>
    </row>
    <row r="7">
      <c r="A7" t="s" s="15">
        <v>76</v>
      </c>
      <c r="B7" t="str" s="12">
        <f>"[CONFECTIONNER] "&amp;Procedure!D4</f>
        <v>[CONFECTIONNER] Confectionner la meringue italienne au miel. Miel cuit a 120 degres verse sur les blancs montes.</v>
      </c>
      <c r="C7"/>
      <c r="D7"/>
    </row>
    <row r="8">
      <c r="A8" t="s" s="15">
        <v>77</v>
      </c>
      <c r="B8" t="str" s="12">
        <f>"[CRÉMER] "&amp;Procedure!D5</f>
        <v>[CRÉMER] Assembler. Creme fouettee+meringue+nougatine concassee+fruits confits macere.</v>
      </c>
      <c r="C8"/>
      <c r="D8"/>
    </row>
    <row r="9">
      <c r="A9" t="s" s="15">
        <v>78</v>
      </c>
      <c r="B9" t="str" s="12">
        <f>"[MOULER] "&amp;Procedure!D6</f>
        <v>[MOULER] Mouler et congeler. Cellule rapide -20 degres.</v>
      </c>
      <c r="C9"/>
      <c r="D9"/>
    </row>
    <row r="10">
      <c r="A10"/>
      <c r="B10"/>
      <c r="C10"/>
      <c r="D10"/>
    </row>
    <row r="11">
      <c r="A11" t="s" s="16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2026-09-15T14:54:59Z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2026-09-15T14:54:59Z</dcterms:modified>
  <cp:revision>1</cp:revision>
</cp:coreProperties>
</file>