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<sst xmlns="http://schemas.openxmlformats.org/spreadsheetml/2006/main" count="74" uniqueCount="74">
  <si>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</si>
  <si>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</si>
  <si>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</si>
  <si>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</si>
  <si>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</si>
  <si>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</si>
  <si>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</si>
  <si>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</si>
  <si>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</si>
  <si>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</si>
  <si>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</si>
  <si>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</si>
  <si>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</si>
  <si>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</si>
  <si>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</si>
  <si>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</si>
  <si>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</si>
  <si>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</si>
  <si>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</si>
  <si>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</si>
  <si>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</si>
  <si>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</si>
  <si>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</si>
  <si>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</si>
  <si>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</si>
  <si>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</si>
  <si>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</si>
  <si>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</si>
  <si>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</si>
  <si>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</si>
  <si>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</si>
  <si>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</si>
  <si>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</si>
  <si>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</si>
  <si>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</si>
  <si>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vanille et chocolat (PDR)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</si>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</sst>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0.70922</v>
      </c>
      <c r="E7" s="6">
        <f>D7*$B$2</f>
        <v>0.70922</v>
      </c>
      <c r="F7" t="s">
        <v>3</v>
      </c>
      <c r="G7" s="9">
        <f>E7*0.590268303</f>
        <v>0.41863</v>
      </c>
    </row>
    <row r="8">
      <c r="A8" t="s" s="8">
        <v>15</v>
      </c>
      <c r="B8" t="s">
        <v>16</v>
      </c>
      <c r="C8" t="s">
        <v>17</v>
      </c>
      <c r="D8" s="4">
        <v>2.986189</v>
      </c>
      <c r="E8" s="6">
        <f>D8*$B$2</f>
        <v>2.986189</v>
      </c>
      <c r="F8" t="s">
        <v>3</v>
      </c>
      <c r="G8" s="9">
        <f>E8*0.2699999888</f>
        <v>0.806271</v>
      </c>
    </row>
    <row r="9">
      <c r="A9" t="s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9">
        <f>E9*5.5</f>
        <v>0.275</v>
      </c>
    </row>
    <row r="10">
      <c r="A10" t="s" s="8">
        <v>22</v>
      </c>
      <c r="B10" t="s">
        <v>23</v>
      </c>
      <c r="C10" t="s">
        <v>17</v>
      </c>
      <c r="D10" s="4">
        <v>0.70922</v>
      </c>
      <c r="E10" s="6">
        <f>D10*$B$2</f>
        <v>0.70922</v>
      </c>
      <c r="F10" t="s">
        <v>24</v>
      </c>
      <c r="G10" s="9">
        <f>E10*0.59989988</f>
        <v>0.425461</v>
      </c>
    </row>
    <row r="11">
      <c r="A11" t="s">
        <v>25</v>
      </c>
      <c r="B11" t="s">
        <v>26</v>
      </c>
      <c r="C11" t="s">
        <v>27</v>
      </c>
      <c r="D11" s="4">
        <v>0.177305</v>
      </c>
      <c r="E11" s="6">
        <f>D11*$B$2</f>
        <v>0.177305</v>
      </c>
      <c r="F11" t="s">
        <v>21</v>
      </c>
      <c r="G11" s="9">
        <f>E11*0.819999836</f>
        <v>0.14539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/>
      <c r="F4"/>
    </row>
    <row r="5">
      <c r="A5" t="s">
        <v>40</v>
      </c>
      <c r="B5">
        <v>2</v>
      </c>
      <c r="C5" t="s">
        <v>43</v>
      </c>
      <c r="D5" t="s" s="12">
        <v>44</v>
      </c>
      <c r="E5" t="s" s="12"/>
      <c r="F5"/>
    </row>
    <row r="6">
      <c r="A6" t="s">
        <v>40</v>
      </c>
      <c r="B6">
        <v>3</v>
      </c>
      <c r="C6" t="s">
        <v>45</v>
      </c>
      <c r="D6" t="s" s="12">
        <v>46</v>
      </c>
      <c r="E6" t="s" s="12"/>
      <c r="F6"/>
    </row>
    <row r="7">
      <c r="A7" t="s">
        <v>40</v>
      </c>
      <c r="B7">
        <v>4</v>
      </c>
      <c r="C7" t="s">
        <v>47</v>
      </c>
      <c r="D7" t="s" s="12">
        <v>48</v>
      </c>
      <c r="E7" t="s" s="12"/>
      <c r="F7"/>
    </row>
    <row r="8">
      <c r="A8" t="s">
        <v>40</v>
      </c>
      <c r="B8">
        <v>5</v>
      </c>
      <c r="C8" t="s">
        <v>49</v>
      </c>
      <c r="D8" t="s" s="12">
        <v>50</v>
      </c>
      <c r="E8" t="s" s="12"/>
      <c r="F8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35</v>
      </c>
      <c r="C2" t="s">
        <v>56</v>
      </c>
      <c r="D2" s="6">
        <f>'Besoins'!$B$2*10</f>
        <v>10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21</v>
      </c>
    </row>
    <row r="4">
      <c r="A4">
        <v>2</v>
      </c>
      <c r="B4" t="s">
        <v>58</v>
      </c>
      <c r="C4" t="s">
        <v>59</v>
      </c>
      <c r="D4" s="6">
        <f>'Besoins'!$B$2*0.7092198582</f>
        <v>0.70922</v>
      </c>
      <c r="E4" t="s">
        <v>24</v>
      </c>
    </row>
    <row r="5">
      <c r="A5">
        <v>2</v>
      </c>
      <c r="B5" t="s">
        <v>60</v>
      </c>
      <c r="C5" t="s">
        <v>61</v>
      </c>
      <c r="D5" s="6">
        <f>'Besoins'!$B$2*0.1134751773</f>
        <v>0.113475</v>
      </c>
      <c r="E5" t="s">
        <v>21</v>
      </c>
    </row>
    <row r="6">
      <c r="A6">
        <v>2</v>
      </c>
      <c r="B6" t="s">
        <v>62</v>
      </c>
      <c r="C6" t="s">
        <v>59</v>
      </c>
      <c r="D6" s="6">
        <f>'Besoins'!$B$2*0.1773049645</f>
        <v>0.177305</v>
      </c>
      <c r="E6" t="s">
        <v>21</v>
      </c>
    </row>
    <row r="7">
      <c r="A7">
        <v>2</v>
      </c>
      <c r="B7" t="s">
        <v>63</v>
      </c>
      <c r="C7" t="s">
        <v>59</v>
      </c>
      <c r="D7" s="6">
        <f>'Besoins'!$B$2*0.7092198582</f>
        <v>0.70922</v>
      </c>
      <c r="E7" t="s">
        <v>3</v>
      </c>
    </row>
    <row r="8">
      <c r="A8">
        <v>1</v>
      </c>
      <c r="B8" t="s">
        <v>64</v>
      </c>
      <c r="C8" t="s">
        <v>59</v>
      </c>
      <c r="D8" s="6">
        <f>'Besoins'!$B$2*0.05</f>
        <v>0.05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"[CONFECTIONNER] "&amp;Procedure!D2</f>
        <v>[CONFECTIONNER] Confectionner la creme anglaise. Cuite sous-vide ou a la nappe, declinee vanille ou chocolat.</v>
      </c>
      <c r="C5"/>
      <c r="D5"/>
    </row>
    <row r="6">
      <c r="A6" t="s" s="15">
        <v>68</v>
      </c>
      <c r="B6" t="str" s="12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4">
        <v>69</v>
      </c>
      <c r="B8"/>
      <c r="C8"/>
      <c r="D8"/>
    </row>
    <row r="9">
      <c r="A9" t="s" s="15">
        <v>67</v>
      </c>
      <c r="B9" t="str" s="12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5">
        <v>68</v>
      </c>
      <c r="B10" t="str" s="12">
        <f>"[BOUILLIR] "&amp;Procedure!D5</f>
        <v>[BOUILLIR] Bouillir le lait. Avec la vanille.</v>
      </c>
      <c r="C10"/>
      <c r="D10"/>
    </row>
    <row r="11">
      <c r="A11" t="s" s="15">
        <v>70</v>
      </c>
      <c r="B11" t="str" s="12">
        <f>"[BLANCHIR] "&amp;Procedure!D6</f>
        <v>[BLANCHIR] Blanchir les jaunes. Avec le sucre.</v>
      </c>
      <c r="C11"/>
      <c r="D11"/>
    </row>
    <row r="12">
      <c r="A12" t="s" s="15">
        <v>71</v>
      </c>
      <c r="B12" t="str" s="12">
        <f>"[TEMPÉRER] "&amp;Procedure!D7</f>
        <v>[TEMPÉRER] Tempérer et cuire. Verser le lait chaud sur les jaunes, cuire a 84 degres en remuant sans cesse.</v>
      </c>
      <c r="C12"/>
      <c r="D12"/>
    </row>
    <row r="13">
      <c r="A13" t="s" s="15">
        <v>72</v>
      </c>
      <c r="B13" t="str" s="12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6">
        <v>73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