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<sst xmlns="http://schemas.openxmlformats.org/spreadsheetml/2006/main" count="70" uniqueCount="70">
  <si>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</si>
  <si>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</si>
  <si>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</si>
  <si>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</si>
  <si>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</si>
  <si>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</si>
  <si>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</si>
  <si>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</si>
  <si>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</si>
  <si>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</si>
  <si>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</si>
  <si>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</si>
  <si>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</si>
  <si>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</si>
  <si>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</si>
  <si>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</si>
  <si>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</si>
  <si>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</si>
  <si>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</si>
  <si>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</si>
  <si>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</si>
  <si>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</si>
  <si>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</si>
  <si>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</si>
  <si>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</si>
  <si>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</si>
  <si>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</si>
  <si>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</si>
  <si>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</si>
  <si>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</si>
  <si>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</si>
  <si>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</si>
  <si>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</si>
  <si>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</si>
  <si>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</si>
  <si>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</si>
  <si>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</si>
  <si>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</si>
  <si>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</si>
  <si>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</si>
  <si>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</si>
  <si>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Sorbets framboise myrtille orange (PDR)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</si>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</sst>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E7*2.7268</f>
        <v>1.3634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18</v>
      </c>
      <c r="G10" s="9">
        <f>E10*0.003</f>
        <v>0.0015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28</v>
      </c>
      <c r="G11" s="9">
        <f>E11*20</f>
        <v>10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28</v>
      </c>
      <c r="G12" s="9">
        <f>E12*1.8</f>
        <v>0.18</v>
      </c>
    </row>
    <row r="13">
      <c r="A13" t="s">
        <v>32</v>
      </c>
      <c r="B13" t="s">
        <v>33</v>
      </c>
      <c r="C13" t="s">
        <v>31</v>
      </c>
      <c r="D13" s="4">
        <v>0.4</v>
      </c>
      <c r="E13" s="6">
        <f>D13*$B$2</f>
        <v>0.4</v>
      </c>
      <c r="F13" t="s">
        <v>28</v>
      </c>
      <c r="G13" s="9">
        <f>E13*0.82</f>
        <v>0.328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'Besoins'!$B$2*10</f>
        <v>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'Besoins'!$B$2*0.5</f>
        <v>0.5</v>
      </c>
      <c r="E3" t="s">
        <v>18</v>
      </c>
    </row>
    <row r="4">
      <c r="A4">
        <v>1</v>
      </c>
      <c r="B4" t="s">
        <v>57</v>
      </c>
      <c r="C4" t="s">
        <v>56</v>
      </c>
      <c r="D4" s="6">
        <f>'Besoins'!$B$2*0.1</f>
        <v>0.1</v>
      </c>
      <c r="E4" t="s">
        <v>28</v>
      </c>
    </row>
    <row r="5">
      <c r="A5">
        <v>1</v>
      </c>
      <c r="B5" t="s">
        <v>58</v>
      </c>
      <c r="C5" t="s">
        <v>56</v>
      </c>
      <c r="D5" s="6">
        <f>'Besoins'!$B$2*0.4</f>
        <v>0.4</v>
      </c>
      <c r="E5" t="s">
        <v>28</v>
      </c>
    </row>
    <row r="6">
      <c r="A6">
        <v>1</v>
      </c>
      <c r="B6" t="s">
        <v>59</v>
      </c>
      <c r="C6" t="s">
        <v>56</v>
      </c>
      <c r="D6" s="6">
        <f>'Besoins'!$B$2*0.5</f>
        <v>0.5</v>
      </c>
      <c r="E6" t="s">
        <v>28</v>
      </c>
    </row>
    <row r="7">
      <c r="A7">
        <v>1</v>
      </c>
      <c r="B7" t="s">
        <v>60</v>
      </c>
      <c r="C7" t="s">
        <v>56</v>
      </c>
      <c r="D7" s="6">
        <f>'Besoins'!$B$2*0.02</f>
        <v>0.02</v>
      </c>
      <c r="E7" t="s">
        <v>18</v>
      </c>
    </row>
    <row r="8">
      <c r="A8">
        <v>1</v>
      </c>
      <c r="B8" t="s">
        <v>61</v>
      </c>
      <c r="C8" t="s">
        <v>56</v>
      </c>
      <c r="D8" s="6">
        <f>'Besoins'!$B$2*0.5</f>
        <v>0.5</v>
      </c>
      <c r="E8" t="s">
        <v>28</v>
      </c>
    </row>
    <row r="9">
      <c r="A9">
        <v>1</v>
      </c>
      <c r="B9" t="s">
        <v>62</v>
      </c>
      <c r="C9" t="s">
        <v>56</v>
      </c>
      <c r="D9" s="6">
        <f>'Besoins'!$B$2*1</f>
        <v>1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"[PRÉPARER] "&amp;Procedure!D2</f>
        <v>[PRÉPARER] Preparer les fruits. Laves, egouttes ou peles a vif pour les oranges.</v>
      </c>
      <c r="C5"/>
      <c r="D5"/>
    </row>
    <row r="6">
      <c r="A6" t="s" s="15">
        <v>66</v>
      </c>
      <c r="B6" t="str" s="12">
        <f>"[CONFECTIONNER] "&amp;Procedure!D3</f>
        <v>[CONFECTIONNER] Confectionner le sirop. Sucre+eau+glucose bouillis.</v>
      </c>
      <c r="C6"/>
      <c r="D6"/>
    </row>
    <row r="7">
      <c r="A7" t="s" s="15">
        <v>67</v>
      </c>
      <c r="B7" t="str" s="12">
        <f>"[ASSEMBLER] "&amp;Procedure!D4</f>
        <v>[ASSEMBLER] Assembler. Fruits+sirop, par bol/parfum separement.</v>
      </c>
      <c r="C7"/>
      <c r="D7"/>
    </row>
    <row r="8">
      <c r="A8" t="s" s="15">
        <v>68</v>
      </c>
      <c r="B8" t="str" s="12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