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<sst xmlns="http://schemas.openxmlformats.org/spreadsheetml/2006/main" count="94" uniqueCount="94">
  <si>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</si>
  <si>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</si>
  <si>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</si>
  <si>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</si>
  <si>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</si>
  <si>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</si>
  <si>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</si>
  <si>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</si>
  <si>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</si>
  <si>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</si>
  <si>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</si>
  <si>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</si>
  <si>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</si>
  <si>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</si>
  <si>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</si>
  <si>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</si>
  <si>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</si>
  <si>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</si>
  <si>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</si>
  <si>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</si>
  <si>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</si>
  <si>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</si>
  <si>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</si>
  <si>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</si>
  <si>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</si>
  <si>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</si>
  <si>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</si>
  <si>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</si>
  <si>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</si>
  <si>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</si>
  <si>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</si>
  <si>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</si>
  <si>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</si>
  <si>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</si>
  <si>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</si>
  <si>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</si>
  <si>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</si>
  <si>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</si>
  <si>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</si>
  <si>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</si>
  <si>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</si>
  <si>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</si>
  <si>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</si>
  <si>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Macarons au chocolat (PDR)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</si>
  <si>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</si>
  <si>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</si>
  <si>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</si>
  <si>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</si>
  <si>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</si>
  <si>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</si>
  <si>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</si>
  <si>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</si>
  <si>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</si>
  <si>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</si>
  <si>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</si>
  <si>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</si>
  <si>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</si>
  <si>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</si>
  <si>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</si>
  <si>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</si>
  <si>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</si>
  <si>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</si>
  <si>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</si>
  <si>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</si>
  <si>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</si>
  <si>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</si>
  <si>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</si>
  <si>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</si>
  <si>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</si>
  <si>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</si>
  <si>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</si>
  <si>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</si>
  <si>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</si>
  <si>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</si>
  <si>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Cacao en poudre sucré (chocolat chaud)</t>
  </si>
  <si>
    <t>matiere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</si>
  <si>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</si>
  <si>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</si>
  <si>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</si>
  <si>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</si>
  <si>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</si>
  <si>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 xml:space="preserve">        ↳ Chocolat noir 50% cacao pistoles sac 5kg</t>
  </si>
  <si>
    <t xml:space="preserve">        ↳ Crème liquide entière 35% MG UHT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</si>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</sst>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0.833333</v>
      </c>
      <c r="E7" s="6">
        <f>D7*$B$2</f>
        <v>0.833333</v>
      </c>
      <c r="F7" t="s">
        <v>3</v>
      </c>
      <c r="G7" s="9">
        <f>E7*0.270000108</f>
        <v>0.225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E8*5.5</f>
        <v>0.11</v>
      </c>
    </row>
    <row r="9">
      <c r="A9" t="s" s="8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22</v>
      </c>
      <c r="G9" s="9">
        <f>E9*0.003</f>
        <v>0.000075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18</v>
      </c>
      <c r="G10" s="9">
        <f>E10*16.58</f>
        <v>1.658</v>
      </c>
    </row>
    <row r="11">
      <c r="A11" t="s">
        <v>26</v>
      </c>
      <c r="B11" t="s">
        <v>27</v>
      </c>
      <c r="C11" t="s">
        <v>25</v>
      </c>
      <c r="D11" s="4">
        <v>0.10008</v>
      </c>
      <c r="E11" s="6">
        <f>D11*$B$2</f>
        <v>0.10008</v>
      </c>
      <c r="F11" t="s">
        <v>18</v>
      </c>
      <c r="G11" s="9">
        <f>E11*18.3</f>
        <v>1.831464</v>
      </c>
    </row>
    <row r="12">
      <c r="A12" t="s">
        <v>28</v>
      </c>
      <c r="B12" t="s">
        <v>29</v>
      </c>
      <c r="C12" t="s">
        <v>30</v>
      </c>
      <c r="D12" s="4">
        <v>0.07992</v>
      </c>
      <c r="E12" s="6">
        <f>D12*$B$2</f>
        <v>0.07992</v>
      </c>
      <c r="F12" t="s">
        <v>22</v>
      </c>
      <c r="G12" s="9">
        <f>E12*2.85</f>
        <v>0.227772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18</v>
      </c>
      <c r="G13" s="9">
        <f>E13*0.82</f>
        <v>0.082</v>
      </c>
    </row>
    <row r="14">
      <c r="A14" t="s">
        <v>34</v>
      </c>
      <c r="B14" t="s">
        <v>35</v>
      </c>
      <c r="C14" t="s">
        <v>33</v>
      </c>
      <c r="D14" s="4">
        <v>0.1</v>
      </c>
      <c r="E14" s="6">
        <f>D14*$B$2</f>
        <v>0.1</v>
      </c>
      <c r="F14" t="s">
        <v>18</v>
      </c>
      <c r="G14" s="9">
        <f>E14*1.05</f>
        <v>0.105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43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43</v>
      </c>
      <c r="B6">
        <v>5</v>
      </c>
      <c r="C6" t="s">
        <v>52</v>
      </c>
      <c r="D6" t="s" s="12">
        <v>53</v>
      </c>
      <c r="E6" t="s" s="12"/>
      <c r="F6" t="s">
        <v>54</v>
      </c>
    </row>
    <row r="7">
      <c r="A7" t="s">
        <v>43</v>
      </c>
      <c r="B7">
        <v>6</v>
      </c>
      <c r="C7" t="s">
        <v>46</v>
      </c>
      <c r="D7" t="s" s="12">
        <v>55</v>
      </c>
      <c r="E7" t="s" s="12"/>
      <c r="F7" t="s">
        <v>56</v>
      </c>
    </row>
    <row r="8">
      <c r="A8" t="s">
        <v>43</v>
      </c>
      <c r="B8">
        <v>7</v>
      </c>
      <c r="C8" t="s">
        <v>57</v>
      </c>
      <c r="D8" t="s" s="12">
        <v>58</v>
      </c>
      <c r="E8" t="s" s="12"/>
      <c r="F8"/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  <row r="10">
      <c r="A10" t="s">
        <v>59</v>
      </c>
      <c r="B10">
        <v>2</v>
      </c>
      <c r="C10" t="s">
        <v>62</v>
      </c>
      <c r="D10" t="s" s="12">
        <v>63</v>
      </c>
      <c r="E10" t="s" s="12"/>
      <c r="F10"/>
    </row>
    <row r="11">
      <c r="A11" t="s">
        <v>59</v>
      </c>
      <c r="B11">
        <v>3</v>
      </c>
      <c r="C11" t="s">
        <v>50</v>
      </c>
      <c r="D11" t="s" s="12">
        <v>64</v>
      </c>
      <c r="E11" t="s" s="12"/>
      <c r="F11"/>
    </row>
    <row r="12">
      <c r="A12" t="s">
        <v>59</v>
      </c>
      <c r="B12">
        <v>4</v>
      </c>
      <c r="C12" t="s">
        <v>65</v>
      </c>
      <c r="D12" t="s" s="12">
        <v>66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43</v>
      </c>
      <c r="C2" t="s">
        <v>71</v>
      </c>
      <c r="D2" s="6">
        <f>'Besoins'!$B$2*20</f>
        <v>20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'Besoins'!$B$2*0.06</f>
        <v>0.06</v>
      </c>
      <c r="E3" t="s">
        <v>18</v>
      </c>
    </row>
    <row r="4">
      <c r="A4">
        <v>1</v>
      </c>
      <c r="B4" t="s">
        <v>74</v>
      </c>
      <c r="C4" t="s">
        <v>75</v>
      </c>
      <c r="D4" s="6">
        <f>'Besoins'!$B$2*0.02</f>
        <v>0.02</v>
      </c>
      <c r="E4" t="s">
        <v>18</v>
      </c>
    </row>
    <row r="5">
      <c r="A5">
        <v>1</v>
      </c>
      <c r="B5" t="s">
        <v>76</v>
      </c>
      <c r="C5" t="s">
        <v>75</v>
      </c>
      <c r="D5" s="6">
        <f>'Besoins'!$B$2*0.025</f>
        <v>0.025</v>
      </c>
      <c r="E5" t="s">
        <v>22</v>
      </c>
    </row>
    <row r="6">
      <c r="A6">
        <v>1</v>
      </c>
      <c r="B6" t="s">
        <v>77</v>
      </c>
      <c r="C6" t="s">
        <v>75</v>
      </c>
      <c r="D6" s="6">
        <f>'Besoins'!$B$2*0.1</f>
        <v>0.1</v>
      </c>
      <c r="E6" t="s">
        <v>18</v>
      </c>
    </row>
    <row r="7">
      <c r="A7">
        <v>1</v>
      </c>
      <c r="B7" t="s">
        <v>78</v>
      </c>
      <c r="C7" t="s">
        <v>75</v>
      </c>
      <c r="D7" s="6">
        <f>'Besoins'!$B$2*0.1</f>
        <v>0.1</v>
      </c>
      <c r="E7" t="s">
        <v>18</v>
      </c>
    </row>
    <row r="8">
      <c r="A8">
        <v>1</v>
      </c>
      <c r="B8" t="s">
        <v>79</v>
      </c>
      <c r="C8" t="s">
        <v>75</v>
      </c>
      <c r="D8" s="6">
        <f>'Besoins'!$B$2*0.1</f>
        <v>0.1</v>
      </c>
      <c r="E8" t="s">
        <v>18</v>
      </c>
    </row>
    <row r="9">
      <c r="A9">
        <v>1</v>
      </c>
      <c r="B9" t="s">
        <v>80</v>
      </c>
      <c r="C9" t="s">
        <v>71</v>
      </c>
      <c r="D9" s="6">
        <f>'Besoins'!$B$2*0.18</f>
        <v>0.18</v>
      </c>
      <c r="E9" t="s">
        <v>18</v>
      </c>
    </row>
    <row r="10">
      <c r="A10">
        <v>2</v>
      </c>
      <c r="B10" t="s">
        <v>81</v>
      </c>
      <c r="C10" t="s">
        <v>75</v>
      </c>
      <c r="D10" s="6">
        <f>'Besoins'!$B$2*0.10008</f>
        <v>0.10008</v>
      </c>
      <c r="E10" t="s">
        <v>18</v>
      </c>
    </row>
    <row r="11">
      <c r="A11">
        <v>2</v>
      </c>
      <c r="B11" t="s">
        <v>82</v>
      </c>
      <c r="C11" t="s">
        <v>75</v>
      </c>
      <c r="D11" s="6">
        <f>'Besoins'!$B$2*0.07992</f>
        <v>0.07992</v>
      </c>
      <c r="E11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"[MIXER] "&amp;Procedure!D2</f>
        <v>[MIXER] Mixer et tamiser. Poudre d'amandes+sucre glace+cacao.</v>
      </c>
      <c r="C5"/>
      <c r="D5"/>
    </row>
    <row r="6">
      <c r="A6" t="s" s="15">
        <v>86</v>
      </c>
      <c r="B6" t="str" s="12">
        <f>"[CUIRE] "&amp;Procedure!D3</f>
        <v>[CUIRE] Cuire le sirop. Au petit boule 118 degres.</v>
      </c>
      <c r="C6"/>
      <c r="D6"/>
    </row>
    <row r="7">
      <c r="A7" t="s" s="15">
        <v>87</v>
      </c>
      <c r="B7" t="str" s="12">
        <f>"[CONFECTIONNER] "&amp;Procedure!D4</f>
        <v>[CONFECTIONNER] Confectionner la meringue italienne. Verser le sirop sur la moitie des blancs montes.</v>
      </c>
      <c r="C7"/>
      <c r="D7"/>
    </row>
    <row r="8">
      <c r="A8" t="s" s="15">
        <v>88</v>
      </c>
      <c r="B8" t="str" s="12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5">
        <v>89</v>
      </c>
      <c r="B9" t="str" s="12">
        <f>"[COUCHER] "&amp;Procedure!D6</f>
        <v>[COUCHER] Coucher. Poche douille unie, croutage 30 min.</v>
      </c>
      <c r="C9"/>
      <c r="D9"/>
    </row>
    <row r="10">
      <c r="A10" t="s" s="15">
        <v>90</v>
      </c>
      <c r="B10" t="str" s="12">
        <f>"[CUIRE] "&amp;Procedure!D7</f>
        <v>[CUIRE] Cuire. 150 degres, 8 min.</v>
      </c>
      <c r="C10"/>
      <c r="D10"/>
    </row>
    <row r="11">
      <c r="A11" t="s" s="15">
        <v>91</v>
      </c>
      <c r="B11" t="str" s="12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4">
        <v>92</v>
      </c>
      <c r="B13"/>
      <c r="C13"/>
      <c r="D13"/>
    </row>
    <row r="14">
      <c r="A14" t="s" s="15">
        <v>85</v>
      </c>
      <c r="B14" t="str" s="12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5">
        <v>86</v>
      </c>
      <c r="B15" t="str" s="12">
        <f>"[ÉTUVER] "&amp;Procedure!D10</f>
        <v>[ÉTUVER] Fondre le chocolat. Au bain-marie.</v>
      </c>
      <c r="C15"/>
      <c r="D15"/>
    </row>
    <row r="16">
      <c r="A16" t="s" s="15">
        <v>87</v>
      </c>
      <c r="B16" t="str" s="12">
        <f>"[INCORPORER] "&amp;Procedure!D11</f>
        <v>[INCORPORER] Ajouter la creme. Chaude, en 3 fois, en remuant pour l'emulsion.</v>
      </c>
      <c r="C16"/>
      <c r="D16"/>
    </row>
    <row r="17">
      <c r="A17" t="s" s="15">
        <v>88</v>
      </c>
      <c r="B17" t="str" s="12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6">
        <v>93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