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<sst xmlns="http://schemas.openxmlformats.org/spreadsheetml/2006/main" count="71" uniqueCount="71">
  <si>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</si>
  <si>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</si>
  <si>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</si>
  <si>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</si>
  <si>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</si>
  <si>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</si>
  <si>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</si>
  <si>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</si>
  <si>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</si>
  <si>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</si>
  <si>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</si>
  <si>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</si>
  <si>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</si>
  <si>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</si>
  <si>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</si>
  <si>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</si>
  <si>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</si>
  <si>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</si>
  <si>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</si>
  <si>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</si>
  <si>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</si>
  <si>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</si>
  <si>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</si>
  <si>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</si>
  <si>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</si>
  <si>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</si>
  <si>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</si>
  <si>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</si>
  <si>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</si>
  <si>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</si>
  <si>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</si>
  <si>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</si>
  <si>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Cigarettes russes (PDR)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</si>
  <si>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</si>
  <si>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</si>
  <si>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</si>
  <si>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</si>
  <si>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</si>
  <si>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</si>
  <si>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</si>
  <si>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</si>
  <si>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</si>
  <si>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</si>
  <si>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</si>
  <si>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</si>
  <si>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</si>
  <si>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</si>
  <si>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</si>
  <si>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</si>
  <si>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</si>
  <si>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Niveau</t>
  </si>
  <si>
    <t>Composant</t>
  </si>
  <si>
    <t>Type</t>
  </si>
  <si>
    <t>Quantité (× multiplicateur, voir feuille Besoins)</t>
  </si>
  <si>
    <t>recette</t>
  </si>
  <si>
    <t xml:space="preserve">    ↳ Pate a cigarettes (PDR)</t>
  </si>
  <si>
    <t xml:space="preserve">        ↳ BEURRE</t>
  </si>
  <si>
    <t>matiere</t>
  </si>
  <si>
    <t xml:space="preserve">        ↳ Sucre glace tamisé</t>
  </si>
  <si>
    <t xml:space="preserve">        ↳ BLANC D'OEUF (ML) (conv.)</t>
  </si>
  <si>
    <t>conversion</t>
  </si>
  <si>
    <t xml:space="preserve">        ↳ Farine de blé T55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</si>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</sst>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0.224242</v>
      </c>
      <c r="E7" s="6">
        <f>D7*$B$2</f>
        <v>0.224242</v>
      </c>
      <c r="F7" t="s">
        <v>3</v>
      </c>
      <c r="G7" s="9">
        <f>E7*3.9514074756</f>
        <v>0.886072</v>
      </c>
    </row>
    <row r="8">
      <c r="A8" t="s" s="8">
        <v>15</v>
      </c>
      <c r="B8" t="s">
        <v>16</v>
      </c>
      <c r="C8" t="s">
        <v>17</v>
      </c>
      <c r="D8" s="4">
        <v>3.030303</v>
      </c>
      <c r="E8" s="6">
        <f>D8*$B$2</f>
        <v>3.030303</v>
      </c>
      <c r="F8" t="s">
        <v>18</v>
      </c>
      <c r="G8" s="9">
        <f>E8*0.2700000027</f>
        <v>0.818182</v>
      </c>
    </row>
    <row r="9">
      <c r="A9" t="s">
        <v>19</v>
      </c>
      <c r="B9" t="s">
        <v>20</v>
      </c>
      <c r="C9" t="s">
        <v>21</v>
      </c>
      <c r="D9" s="4">
        <v>0.193939</v>
      </c>
      <c r="E9" s="6">
        <f>D9*$B$2</f>
        <v>0.193939</v>
      </c>
      <c r="F9" t="s">
        <v>3</v>
      </c>
      <c r="G9" s="9">
        <f>E9*0.5600011375</f>
        <v>0.108606</v>
      </c>
    </row>
    <row r="10">
      <c r="A10" t="s">
        <v>22</v>
      </c>
      <c r="B10" t="s">
        <v>23</v>
      </c>
      <c r="C10" t="s">
        <v>24</v>
      </c>
      <c r="D10" s="4">
        <v>0.363636</v>
      </c>
      <c r="E10" s="6">
        <f>D10*$B$2</f>
        <v>0.363636</v>
      </c>
      <c r="F10" t="s">
        <v>3</v>
      </c>
      <c r="G10" s="9">
        <f>E10*1.05000105</f>
        <v>0.381818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4</v>
      </c>
      <c r="C9" t="s">
        <v>46</v>
      </c>
      <c r="D9" t="s" s="12">
        <v>48</v>
      </c>
      <c r="E9" t="s" s="12"/>
      <c r="F9"/>
    </row>
    <row r="10">
      <c r="A10" t="s">
        <v>41</v>
      </c>
      <c r="B10">
        <v>5</v>
      </c>
      <c r="C10" t="s">
        <v>35</v>
      </c>
      <c r="D10" t="s" s="12">
        <v>49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32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'Besoins'!$B$2*0.2242424242</f>
        <v>0.224242</v>
      </c>
      <c r="E4" t="s">
        <v>3</v>
      </c>
    </row>
    <row r="5">
      <c r="A5">
        <v>2</v>
      </c>
      <c r="B5" t="s">
        <v>58</v>
      </c>
      <c r="C5" t="s">
        <v>57</v>
      </c>
      <c r="D5" s="6">
        <f>'Besoins'!$B$2*0.3636363636</f>
        <v>0.363636</v>
      </c>
      <c r="E5" t="s">
        <v>3</v>
      </c>
    </row>
    <row r="6">
      <c r="A6">
        <v>2</v>
      </c>
      <c r="B6" t="s">
        <v>59</v>
      </c>
      <c r="C6" t="s">
        <v>60</v>
      </c>
      <c r="D6" s="6">
        <f>'Besoins'!$B$2*0.2181818182</f>
        <v>0.218182</v>
      </c>
      <c r="E6" t="s">
        <v>3</v>
      </c>
    </row>
    <row r="7">
      <c r="A7">
        <v>2</v>
      </c>
      <c r="B7" t="s">
        <v>61</v>
      </c>
      <c r="C7" t="s">
        <v>57</v>
      </c>
      <c r="D7" s="6">
        <f>'Besoins'!$B$2*0.1939393939</f>
        <v>0.193939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"[CONFECTIONNER] "&amp;Procedure!D2</f>
        <v>[CONFECTIONNER] Confectionner la pate a cigarettes. (voir preparation de base).</v>
      </c>
      <c r="C5"/>
      <c r="D5"/>
    </row>
    <row r="6">
      <c r="A6" t="s" s="15">
        <v>65</v>
      </c>
      <c r="B6" t="str" s="12">
        <f>"[DRESSER] "&amp;Procedure!D3</f>
        <v>[DRESSER] Dresser au chablon. Sur plaque.</v>
      </c>
      <c r="C6"/>
      <c r="D6"/>
    </row>
    <row r="7">
      <c r="A7" t="s" s="15">
        <v>66</v>
      </c>
      <c r="B7" t="str" s="12">
        <f>"[CUIRE] "&amp;Procedure!D4</f>
        <v>[CUIRE] Cuire. 200 degres, quelques minutes.</v>
      </c>
      <c r="C7"/>
      <c r="D7"/>
    </row>
    <row r="8">
      <c r="A8" t="s" s="15">
        <v>67</v>
      </c>
      <c r="B8" t="str" s="12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 t="s" s="15">
        <v>64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65</v>
      </c>
      <c r="B12" t="str" s="12">
        <f>"[CRÉMER] "&amp;Procedure!D7</f>
        <v>[CRÉMER] Cremer le beurre avec le sucre glace. Au batteur, jusqu'a texture lisse.</v>
      </c>
      <c r="C12"/>
      <c r="D12"/>
    </row>
    <row r="13">
      <c r="A13" t="s" s="15">
        <v>66</v>
      </c>
      <c r="B13" t="str" s="12">
        <f>"[INCORPORER] "&amp;Procedure!D8</f>
        <v>[INCORPORER] Ajouter les blancs d'oeufs. Travailler au fouet.</v>
      </c>
      <c r="C13"/>
      <c r="D13"/>
    </row>
    <row r="14">
      <c r="A14" t="s" s="15">
        <v>67</v>
      </c>
      <c r="B14" t="str" s="12">
        <f>"[INCORPORER] "&amp;Procedure!D9</f>
        <v>[INCORPORER] Incorporer la farine. L'appareil doit etre onctueux.</v>
      </c>
      <c r="C14"/>
      <c r="D14"/>
    </row>
    <row r="15">
      <c r="A15" t="s" s="15">
        <v>69</v>
      </c>
      <c r="B15" t="str" s="12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6">
        <v>70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