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<sst xmlns="http://schemas.openxmlformats.org/spreadsheetml/2006/main" count="72" uniqueCount="72">
  <si>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</si>
  <si>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</si>
  <si>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</si>
  <si>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</si>
  <si>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</si>
  <si>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</si>
  <si>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</si>
  <si>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</si>
  <si>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</si>
  <si>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</si>
  <si>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</si>
  <si>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</si>
  <si>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</si>
  <si>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</si>
  <si>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</si>
  <si>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</si>
  <si>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</si>
  <si>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</si>
  <si>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</si>
  <si>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</si>
  <si>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</si>
  <si>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</si>
  <si>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</si>
  <si>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</si>
  <si>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</si>
  <si>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</si>
  <si>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</si>
  <si>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</si>
  <si>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</si>
  <si>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</si>
  <si>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</si>
  <si>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</si>
  <si>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</si>
  <si>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</si>
  <si>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</si>
  <si>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</si>
  <si>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</si>
  <si>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</si>
  <si>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Gratin de fraises au champagne (PDR)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</si>
  <si>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</si>
  <si>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</si>
  <si>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</si>
  <si>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</si>
  <si>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</si>
  <si>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</si>
  <si>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</si>
  <si>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</si>
  <si>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</si>
  <si>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</si>
  <si>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</si>
  <si>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</si>
  <si>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</si>
  <si>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</si>
  <si>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</si>
  <si>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</si>
  <si>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</si>
  <si>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</si>
  <si>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</si>
  <si>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</si>
  <si>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</si>
  <si>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VANILLE (baton)</t>
  </si>
  <si>
    <t xml:space="preserve">    ↳ FRAISE Charlotte France cat.I barq.250g</t>
  </si>
  <si>
    <t xml:space="preserve">    ↳ vin blanc</t>
  </si>
  <si>
    <t>Fiche technique — Gratin de fraises au champagne (PDR)</t>
  </si>
  <si>
    <t>Gratin de fraises au champagne (PDR)  PDR-GRATIN-FRAI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</si>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</sst>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E7*0.5902684211</f>
        <v>0.590268</v>
      </c>
    </row>
    <row r="8">
      <c r="A8" t="s" s="8">
        <v>15</v>
      </c>
      <c r="B8" t="s">
        <v>16</v>
      </c>
      <c r="C8" t="s">
        <v>17</v>
      </c>
      <c r="D8" s="4">
        <v>9.473684</v>
      </c>
      <c r="E8" s="6">
        <f>D8*$B$2</f>
        <v>9.473684</v>
      </c>
      <c r="F8" t="s">
        <v>3</v>
      </c>
      <c r="G8" s="9">
        <f>E8*0.270000006</f>
        <v>2.557895</v>
      </c>
    </row>
    <row r="9">
      <c r="A9" t="s" s="8">
        <v>18</v>
      </c>
      <c r="B9" t="s">
        <v>19</v>
      </c>
      <c r="C9" t="s">
        <v>20</v>
      </c>
      <c r="D9" s="4">
        <v>0.2</v>
      </c>
      <c r="E9" s="6">
        <f>D9*$B$2</f>
        <v>0.2</v>
      </c>
      <c r="F9" t="s">
        <v>3</v>
      </c>
      <c r="G9" s="9">
        <f>E9*0</f>
        <v>0</v>
      </c>
    </row>
    <row r="10">
      <c r="A10" t="s" s="8">
        <v>21</v>
      </c>
      <c r="B10" t="s">
        <v>22</v>
      </c>
      <c r="C10" t="s">
        <v>17</v>
      </c>
      <c r="D10" s="4">
        <v>1</v>
      </c>
      <c r="E10" s="6">
        <f>D10*$B$2</f>
        <v>1</v>
      </c>
      <c r="F10" t="s">
        <v>23</v>
      </c>
      <c r="G10" s="9">
        <f>E10*0.5999</f>
        <v>0.5999</v>
      </c>
    </row>
    <row r="11">
      <c r="A11" t="s">
        <v>24</v>
      </c>
      <c r="B11" t="s">
        <v>25</v>
      </c>
      <c r="C11" t="s">
        <v>26</v>
      </c>
      <c r="D11" s="4">
        <v>0.6</v>
      </c>
      <c r="E11" s="6">
        <f>D11*$B$2</f>
        <v>0.6</v>
      </c>
      <c r="F11" t="s">
        <v>27</v>
      </c>
      <c r="G11" s="9">
        <f>E11*14</f>
        <v>8.4</v>
      </c>
    </row>
    <row r="12">
      <c r="A12" t="s">
        <v>28</v>
      </c>
      <c r="B12" t="s">
        <v>29</v>
      </c>
      <c r="C12" t="s">
        <v>30</v>
      </c>
      <c r="D12" s="4">
        <v>0.35</v>
      </c>
      <c r="E12" s="6">
        <f>D12*$B$2</f>
        <v>0.35</v>
      </c>
      <c r="F12" t="s">
        <v>27</v>
      </c>
      <c r="G12" s="9">
        <f>E12*0.82</f>
        <v>0.287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39</v>
      </c>
      <c r="D5" t="s" s="12">
        <v>45</v>
      </c>
      <c r="E5" t="s" s="12"/>
      <c r="F5"/>
    </row>
    <row r="6">
      <c r="A6" t="s">
        <v>38</v>
      </c>
      <c r="B6">
        <v>5</v>
      </c>
      <c r="C6" t="s">
        <v>46</v>
      </c>
      <c r="D6" t="s" s="12">
        <v>47</v>
      </c>
      <c r="E6" t="s" s="12"/>
      <c r="F6"/>
    </row>
    <row r="7">
      <c r="A7" t="s">
        <v>38</v>
      </c>
      <c r="B7">
        <v>6</v>
      </c>
      <c r="C7" t="s">
        <v>48</v>
      </c>
      <c r="D7" t="s" s="12">
        <v>49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38</v>
      </c>
      <c r="C2" t="s">
        <v>54</v>
      </c>
      <c r="D2" s="6">
        <f>'Besoins'!$B$2*10</f>
        <v>10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'Besoins'!$B$2*1</f>
        <v>1</v>
      </c>
      <c r="E3" t="s">
        <v>23</v>
      </c>
    </row>
    <row r="4">
      <c r="A4">
        <v>1</v>
      </c>
      <c r="B4" t="s">
        <v>57</v>
      </c>
      <c r="C4" t="s">
        <v>58</v>
      </c>
      <c r="D4" s="6">
        <f>'Besoins'!$B$2*0.2</f>
        <v>0.2</v>
      </c>
      <c r="E4" t="s">
        <v>27</v>
      </c>
    </row>
    <row r="5">
      <c r="A5">
        <v>1</v>
      </c>
      <c r="B5" t="s">
        <v>59</v>
      </c>
      <c r="C5" t="s">
        <v>56</v>
      </c>
      <c r="D5" s="6">
        <f>'Besoins'!$B$2*0.15</f>
        <v>0.15</v>
      </c>
      <c r="E5" t="s">
        <v>27</v>
      </c>
    </row>
    <row r="6">
      <c r="A6">
        <v>1</v>
      </c>
      <c r="B6" t="s">
        <v>60</v>
      </c>
      <c r="C6" t="s">
        <v>56</v>
      </c>
      <c r="D6" s="6">
        <f>'Besoins'!$B$2*1</f>
        <v>1</v>
      </c>
      <c r="E6" t="s">
        <v>3</v>
      </c>
    </row>
    <row r="7">
      <c r="A7">
        <v>1</v>
      </c>
      <c r="B7" t="s">
        <v>61</v>
      </c>
      <c r="C7" t="s">
        <v>56</v>
      </c>
      <c r="D7" s="6">
        <f>'Besoins'!$B$2*0.6</f>
        <v>0.6</v>
      </c>
      <c r="E7" t="s">
        <v>27</v>
      </c>
    </row>
    <row r="8">
      <c r="A8">
        <v>1</v>
      </c>
      <c r="B8" t="s">
        <v>62</v>
      </c>
      <c r="C8" t="s">
        <v>56</v>
      </c>
      <c r="D8" s="6">
        <f>'Besoins'!$B$2*0.2</f>
        <v>0.2</v>
      </c>
      <c r="E8" t="s">
        <v>23</v>
      </c>
    </row>
    <row r="9">
      <c r="A9">
        <v>1</v>
      </c>
      <c r="B9" t="s">
        <v>57</v>
      </c>
      <c r="C9" t="s">
        <v>58</v>
      </c>
      <c r="D9" s="6">
        <f>'Besoins'!$B$2*0.16</f>
        <v>0.16</v>
      </c>
      <c r="E9" t="s">
        <v>27</v>
      </c>
    </row>
    <row r="10">
      <c r="A10">
        <v>1</v>
      </c>
      <c r="B10" t="s">
        <v>59</v>
      </c>
      <c r="C10" t="s">
        <v>56</v>
      </c>
      <c r="D10" s="6">
        <f>'Besoins'!$B$2*0.2</f>
        <v>0.2</v>
      </c>
      <c r="E10" t="s">
        <v>27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"PDR-GRATIN-FRAI · PAT.INDIV.ASSIETTES · référence : "&amp;Besoins!B3&amp;" "&amp;Besoins!C3&amp;" · multiplicateur réglable sur la feuille ""Besoins"""</f>
        <v>PDR-GRATIN-FRAI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"[CONFECTIONNER] "&amp;Procedure!D2</f>
        <v>[CONFECTIONNER] Confectionner la creme anglaise. Cuite a la nappe ou sous-vide 83 degres.</v>
      </c>
      <c r="C5"/>
      <c r="D5"/>
    </row>
    <row r="6">
      <c r="A6" t="s" s="15">
        <v>66</v>
      </c>
      <c r="B6" t="str" s="12">
        <f>"[TURBINER] "&amp;Procedure!D3</f>
        <v>[TURBINER] Turbiner. Sorbetiere ou Pacojet.</v>
      </c>
      <c r="C6"/>
      <c r="D6"/>
    </row>
    <row r="7">
      <c r="A7" t="s" s="15">
        <v>67</v>
      </c>
      <c r="B7" t="str" s="12">
        <f>"[PRÉPARER] "&amp;Procedure!D4</f>
        <v>[PRÉPARER] Preparer les fraises fraiches. Lavees, equeutees.</v>
      </c>
      <c r="C7"/>
      <c r="D7"/>
    </row>
    <row r="8">
      <c r="A8" t="s" s="15">
        <v>68</v>
      </c>
      <c r="B8" t="str" s="12">
        <f>"[CONFECTIONNER] "&amp;Procedure!D5</f>
        <v>[CONFECTIONNER] Confectionner le sabayon. Jaunes+sucre+vin monte au ruban au bain-marie.</v>
      </c>
      <c r="C8"/>
      <c r="D8"/>
    </row>
    <row r="9">
      <c r="A9" t="s" s="15">
        <v>69</v>
      </c>
      <c r="B9" t="str" s="12">
        <f>"[DRESSER] "&amp;Procedure!D6</f>
        <v>[DRESSER] Dresser. Glace+fraises+sabayon.</v>
      </c>
      <c r="C9"/>
      <c r="D9"/>
    </row>
    <row r="10">
      <c r="A10" t="s" s="15">
        <v>70</v>
      </c>
      <c r="B10" t="str" s="12">
        <f>"[GRATINER] "&amp;Procedure!D7</f>
        <v>[GRATINER] Gratiner. Quelques secondes a la salamandre ou four tres chaud, servir immediatement.</v>
      </c>
      <c r="C10"/>
      <c r="D10"/>
    </row>
    <row r="11">
      <c r="A11"/>
      <c r="B11"/>
      <c r="C11"/>
      <c r="D11"/>
    </row>
    <row r="12">
      <c r="A12" t="s" s="16">
        <v>71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2026-08-01T01:49:38Z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2026-08-01T01:49:38Z</dcterms:modified>
  <cp:revision>1</cp:revision>
</cp:coreProperties>
</file>