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<sst xmlns="http://schemas.openxmlformats.org/spreadsheetml/2006/main" count="114" uniqueCount="114">
  <si>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</si>
  <si>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</si>
  <si>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</si>
  <si>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</si>
  <si>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</si>
  <si>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</si>
  <si>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</si>
  <si>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</si>
  <si>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</si>
  <si>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</si>
  <si>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</si>
  <si>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</si>
  <si>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</si>
  <si>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</si>
  <si>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</si>
  <si>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</si>
  <si>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</si>
  <si>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</si>
  <si>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</si>
  <si>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</si>
  <si>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</si>
  <si>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</si>
  <si>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</si>
  <si>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</si>
  <si>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</si>
  <si>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</si>
  <si>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</si>
  <si>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</si>
  <si>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</si>
  <si>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</si>
  <si>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</si>
  <si>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</si>
  <si>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</si>
  <si>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</si>
  <si>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</si>
  <si>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</si>
  <si>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</si>
  <si>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</si>
  <si>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</si>
  <si>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</si>
  <si>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</si>
  <si>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</si>
  <si>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</si>
  <si>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</si>
  <si>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</si>
  <si>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</si>
  <si>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</si>
  <si>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</si>
  <si>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</si>
  <si>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</si>
  <si>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</si>
  <si>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</si>
  <si>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</si>
  <si>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</si>
  <si>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</si>
  <si>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Riz Imperatrice (PDR)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</si>
  <si>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</si>
  <si>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</si>
  <si>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</si>
  <si>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</si>
  <si>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</si>
  <si>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</si>
  <si>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</si>
  <si>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</si>
  <si>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</si>
  <si>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</si>
  <si>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</si>
  <si>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</si>
  <si>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</si>
  <si>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</si>
  <si>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</si>
  <si>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</si>
  <si>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</si>
  <si>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</si>
  <si>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</si>
  <si>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</si>
  <si>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</si>
  <si>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</si>
  <si>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</si>
  <si>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</si>
  <si>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</si>
  <si>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Niveau</t>
  </si>
  <si>
    <t>Composant</t>
  </si>
  <si>
    <t>Type</t>
  </si>
  <si>
    <t>Quantité (× multiplicateur, voir feuille Besoins)</t>
  </si>
  <si>
    <t>recette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</si>
  <si>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</si>
  <si>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</si>
  <si>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</si>
  <si>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</si>
  <si>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</si>
  <si>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</si>
  <si>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</si>
  <si>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</si>
  <si>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</si>
  <si>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</si>
  <si>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 (conv.)</t>
  </si>
  <si>
    <t>conversion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</si>
  <si>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</si>
  <si>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</si>
  <si>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</si>
  <si>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</si>
  <si>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</si>
  <si>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Fiche technique — Riz Imperatrice (PDR)</t>
  </si>
  <si>
    <t>Riz Imperatrice (PDR)  PDR-RIZ-IMPERAT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</si>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</sst>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E7*0.5902684211</f>
        <v>0.073784</v>
      </c>
    </row>
    <row r="8">
      <c r="A8" t="s" s="8">
        <v>15</v>
      </c>
      <c r="B8" t="s">
        <v>16</v>
      </c>
      <c r="C8" t="s">
        <v>17</v>
      </c>
      <c r="D8" s="4">
        <v>2.631579</v>
      </c>
      <c r="E8" s="6">
        <f>D8*$B$2</f>
        <v>2.631579</v>
      </c>
      <c r="F8" t="s">
        <v>3</v>
      </c>
      <c r="G8" s="9">
        <f>E8*0.2699999946</f>
        <v>0.710526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9">
        <f>E9*18</f>
        <v>1.8</v>
      </c>
    </row>
    <row r="10">
      <c r="A10" t="s">
        <v>22</v>
      </c>
      <c r="B10" t="s">
        <v>23</v>
      </c>
      <c r="C10" t="s">
        <v>24</v>
      </c>
      <c r="D10" s="4">
        <v>0.012</v>
      </c>
      <c r="E10" s="6">
        <f>D10*$B$2</f>
        <v>0.012</v>
      </c>
      <c r="F10" t="s">
        <v>25</v>
      </c>
      <c r="G10" s="9">
        <f>E10*24</f>
        <v>0.288</v>
      </c>
    </row>
    <row r="11">
      <c r="A11" t="s" s="8">
        <v>26</v>
      </c>
      <c r="B11" t="s">
        <v>27</v>
      </c>
      <c r="C11" t="s">
        <v>28</v>
      </c>
      <c r="D11" s="4">
        <v>0.0275</v>
      </c>
      <c r="E11" s="6">
        <f>D11*$B$2</f>
        <v>0.0275</v>
      </c>
      <c r="F11" t="s">
        <v>3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25</v>
      </c>
      <c r="G12" s="9">
        <f>E12*7.5</f>
        <v>1.125</v>
      </c>
    </row>
    <row r="13">
      <c r="A13" t="s">
        <v>32</v>
      </c>
      <c r="B13" t="s">
        <v>33</v>
      </c>
      <c r="C13" t="s">
        <v>34</v>
      </c>
      <c r="D13" s="4">
        <v>0.75</v>
      </c>
      <c r="E13" s="6">
        <f>D13*$B$2</f>
        <v>0.75</v>
      </c>
      <c r="F13" t="s">
        <v>21</v>
      </c>
      <c r="G13" s="9">
        <f>E13*2.85</f>
        <v>2.1375</v>
      </c>
    </row>
    <row r="14">
      <c r="A14" t="s" s="8">
        <v>35</v>
      </c>
      <c r="B14" t="s">
        <v>36</v>
      </c>
      <c r="C14" t="s">
        <v>17</v>
      </c>
      <c r="D14" s="4">
        <v>0.625</v>
      </c>
      <c r="E14" s="6">
        <f>D14*$B$2</f>
        <v>0.625</v>
      </c>
      <c r="F14" t="s">
        <v>21</v>
      </c>
      <c r="G14" s="9">
        <f>E14*0.5999</f>
        <v>0.374938</v>
      </c>
    </row>
    <row r="15">
      <c r="A15" t="s">
        <v>37</v>
      </c>
      <c r="B15" t="s">
        <v>38</v>
      </c>
      <c r="C15" t="s">
        <v>39</v>
      </c>
      <c r="D15" s="4">
        <v>0.000625</v>
      </c>
      <c r="E15" s="6">
        <f>D15*$B$2</f>
        <v>0.000625</v>
      </c>
      <c r="F15" t="s">
        <v>25</v>
      </c>
      <c r="G15" s="9">
        <f>E15*0.35</f>
        <v>0.000219</v>
      </c>
    </row>
    <row r="16">
      <c r="A16" t="s">
        <v>40</v>
      </c>
      <c r="B16" t="s">
        <v>41</v>
      </c>
      <c r="C16" t="s">
        <v>42</v>
      </c>
      <c r="D16" s="4">
        <v>0.1725</v>
      </c>
      <c r="E16" s="6">
        <f>D16*$B$2</f>
        <v>0.1725</v>
      </c>
      <c r="F16" t="s">
        <v>25</v>
      </c>
      <c r="G16" s="9">
        <f>E16*0.82</f>
        <v>0.14145</v>
      </c>
    </row>
    <row r="17">
      <c r="A17" t="s">
        <v>43</v>
      </c>
      <c r="B17" t="s">
        <v>44</v>
      </c>
      <c r="C17" t="s">
        <v>42</v>
      </c>
      <c r="D17" s="4">
        <v>0.06</v>
      </c>
      <c r="E17" s="6">
        <f>D17*$B$2</f>
        <v>0.06</v>
      </c>
      <c r="F17" t="s">
        <v>25</v>
      </c>
      <c r="G17" s="9">
        <f>E17*1.05</f>
        <v>0.063</v>
      </c>
    </row>
    <row r="18">
      <c r="A18" t="s" s="8">
        <v>45</v>
      </c>
      <c r="B18" t="s">
        <v>46</v>
      </c>
      <c r="C18" t="s">
        <v>47</v>
      </c>
      <c r="D18" s="4">
        <v>0.5</v>
      </c>
      <c r="E18" s="6">
        <f>D18*$B$2</f>
        <v>0.5</v>
      </c>
      <c r="F18" t="s">
        <v>21</v>
      </c>
      <c r="G18" s="9">
        <f>E18*5.4537</f>
        <v>2.72685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/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/>
    </row>
    <row r="4">
      <c r="A4" t="s">
        <v>55</v>
      </c>
      <c r="B4">
        <v>3</v>
      </c>
      <c r="C4" t="s">
        <v>60</v>
      </c>
      <c r="D4" t="s" s="12">
        <v>61</v>
      </c>
      <c r="E4" t="s" s="12"/>
      <c r="F4"/>
    </row>
    <row r="5">
      <c r="A5" t="s">
        <v>55</v>
      </c>
      <c r="B5">
        <v>4</v>
      </c>
      <c r="C5" t="s">
        <v>62</v>
      </c>
      <c r="D5" t="s" s="12">
        <v>63</v>
      </c>
      <c r="E5" t="s" s="12"/>
      <c r="F5"/>
    </row>
    <row r="6">
      <c r="A6" t="s">
        <v>55</v>
      </c>
      <c r="B6">
        <v>5</v>
      </c>
      <c r="C6" t="s">
        <v>58</v>
      </c>
      <c r="D6" t="s" s="12">
        <v>64</v>
      </c>
      <c r="E6" t="s" s="12"/>
      <c r="F6"/>
    </row>
    <row r="7">
      <c r="A7" t="s">
        <v>55</v>
      </c>
      <c r="B7">
        <v>6</v>
      </c>
      <c r="C7" t="s">
        <v>65</v>
      </c>
      <c r="D7" t="s" s="12">
        <v>66</v>
      </c>
      <c r="E7" t="s" s="12"/>
      <c r="F7" t="s">
        <v>67</v>
      </c>
    </row>
    <row r="8">
      <c r="A8" t="s">
        <v>55</v>
      </c>
      <c r="B8">
        <v>7</v>
      </c>
      <c r="C8" t="s">
        <v>68</v>
      </c>
      <c r="D8" t="s" s="12">
        <v>69</v>
      </c>
      <c r="E8" t="s" s="12"/>
      <c r="F8"/>
    </row>
    <row r="9">
      <c r="A9" t="s">
        <v>70</v>
      </c>
      <c r="B9">
        <v>1</v>
      </c>
      <c r="C9" t="s">
        <v>71</v>
      </c>
      <c r="D9" t="s" s="12">
        <v>72</v>
      </c>
      <c r="E9" t="s" s="12"/>
      <c r="F9" t="s">
        <v>73</v>
      </c>
    </row>
    <row r="10">
      <c r="A10" t="s">
        <v>70</v>
      </c>
      <c r="B10">
        <v>2</v>
      </c>
      <c r="C10" t="s">
        <v>74</v>
      </c>
      <c r="D10" t="s" s="12">
        <v>75</v>
      </c>
      <c r="E10" t="s" s="12"/>
      <c r="F10"/>
    </row>
    <row r="11">
      <c r="A11" t="s">
        <v>70</v>
      </c>
      <c r="B11">
        <v>3</v>
      </c>
      <c r="C11" t="s">
        <v>76</v>
      </c>
      <c r="D11" t="s" s="12">
        <v>77</v>
      </c>
      <c r="E11" t="s" s="12"/>
      <c r="F11" t="s">
        <v>78</v>
      </c>
    </row>
    <row r="12">
      <c r="A12" t="s">
        <v>70</v>
      </c>
      <c r="B12">
        <v>4</v>
      </c>
      <c r="C12" t="s">
        <v>79</v>
      </c>
      <c r="D12" t="s" s="12">
        <v>80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55</v>
      </c>
      <c r="C2" t="s">
        <v>85</v>
      </c>
      <c r="D2" s="6">
        <f>'Besoins'!$B$2*10</f>
        <v>10</v>
      </c>
      <c r="E2" t="s">
        <v>3</v>
      </c>
    </row>
    <row r="3">
      <c r="A3">
        <v>1</v>
      </c>
      <c r="B3" t="s">
        <v>86</v>
      </c>
      <c r="C3" t="s">
        <v>85</v>
      </c>
      <c r="D3" s="6">
        <f>'Besoins'!$B$2*1</f>
        <v>1</v>
      </c>
      <c r="E3" t="s">
        <v>25</v>
      </c>
    </row>
    <row r="4">
      <c r="A4">
        <v>2</v>
      </c>
      <c r="B4" t="s">
        <v>87</v>
      </c>
      <c r="C4" t="s">
        <v>88</v>
      </c>
      <c r="D4" s="6">
        <f>'Besoins'!$B$2*0.0275</f>
        <v>0.0275</v>
      </c>
      <c r="E4" t="s">
        <v>25</v>
      </c>
    </row>
    <row r="5">
      <c r="A5">
        <v>2</v>
      </c>
      <c r="B5" t="s">
        <v>89</v>
      </c>
      <c r="C5" t="s">
        <v>88</v>
      </c>
      <c r="D5" s="6">
        <f>'Besoins'!$B$2*0.125</f>
        <v>0.125</v>
      </c>
      <c r="E5" t="s">
        <v>21</v>
      </c>
    </row>
    <row r="6">
      <c r="A6">
        <v>2</v>
      </c>
      <c r="B6" t="s">
        <v>90</v>
      </c>
      <c r="C6" t="s">
        <v>88</v>
      </c>
      <c r="D6" s="6">
        <f>'Besoins'!$B$2*0.0225</f>
        <v>0.0225</v>
      </c>
      <c r="E6" t="s">
        <v>25</v>
      </c>
    </row>
    <row r="7">
      <c r="A7">
        <v>2</v>
      </c>
      <c r="B7" t="s">
        <v>91</v>
      </c>
      <c r="C7" t="s">
        <v>88</v>
      </c>
      <c r="D7" s="6">
        <f>'Besoins'!$B$2*0.000625</f>
        <v>0.000625</v>
      </c>
      <c r="E7" t="s">
        <v>25</v>
      </c>
    </row>
    <row r="8">
      <c r="A8">
        <v>2</v>
      </c>
      <c r="B8" t="s">
        <v>92</v>
      </c>
      <c r="C8" t="s">
        <v>88</v>
      </c>
      <c r="D8" s="6">
        <f>'Besoins'!$B$2*0.125</f>
        <v>0.125</v>
      </c>
      <c r="E8" t="s">
        <v>3</v>
      </c>
    </row>
    <row r="9">
      <c r="A9">
        <v>1</v>
      </c>
      <c r="B9" t="s">
        <v>93</v>
      </c>
      <c r="C9" t="s">
        <v>88</v>
      </c>
      <c r="D9" s="6">
        <f>'Besoins'!$B$2*0.15</f>
        <v>0.15</v>
      </c>
      <c r="E9" t="s">
        <v>25</v>
      </c>
    </row>
    <row r="10">
      <c r="A10">
        <v>1</v>
      </c>
      <c r="B10" t="s">
        <v>94</v>
      </c>
      <c r="C10" t="s">
        <v>88</v>
      </c>
      <c r="D10" s="6">
        <f>'Besoins'!$B$2*0.1</f>
        <v>0.1</v>
      </c>
      <c r="E10" t="s">
        <v>21</v>
      </c>
    </row>
    <row r="11">
      <c r="A11">
        <v>1</v>
      </c>
      <c r="B11" t="s">
        <v>95</v>
      </c>
      <c r="C11" t="s">
        <v>88</v>
      </c>
      <c r="D11" s="6">
        <f>'Besoins'!$B$2*0.5</f>
        <v>0.5</v>
      </c>
      <c r="E11" t="s">
        <v>21</v>
      </c>
    </row>
    <row r="12">
      <c r="A12">
        <v>1</v>
      </c>
      <c r="B12" t="s">
        <v>96</v>
      </c>
      <c r="C12" t="s">
        <v>97</v>
      </c>
      <c r="D12" s="6">
        <f>'Besoins'!$B$2*0.1</f>
        <v>0.1</v>
      </c>
      <c r="E12" t="s">
        <v>25</v>
      </c>
    </row>
    <row r="13">
      <c r="A13">
        <v>1</v>
      </c>
      <c r="B13" t="s">
        <v>98</v>
      </c>
      <c r="C13" t="s">
        <v>88</v>
      </c>
      <c r="D13" s="6">
        <f>'Besoins'!$B$2*0.15</f>
        <v>0.15</v>
      </c>
      <c r="E13" t="s">
        <v>25</v>
      </c>
    </row>
    <row r="14">
      <c r="A14">
        <v>1</v>
      </c>
      <c r="B14" t="s">
        <v>99</v>
      </c>
      <c r="C14" t="s">
        <v>88</v>
      </c>
      <c r="D14" s="6">
        <f>'Besoins'!$B$2*0.012</f>
        <v>0.012</v>
      </c>
      <c r="E14" t="s">
        <v>25</v>
      </c>
    </row>
    <row r="15">
      <c r="A15">
        <v>1</v>
      </c>
      <c r="B15" t="s">
        <v>100</v>
      </c>
      <c r="C15" t="s">
        <v>88</v>
      </c>
      <c r="D15" s="6">
        <f>'Besoins'!$B$2*0.5</f>
        <v>0.5</v>
      </c>
      <c r="E15" t="s">
        <v>21</v>
      </c>
    </row>
    <row r="16">
      <c r="A16">
        <v>1</v>
      </c>
      <c r="B16" t="s">
        <v>101</v>
      </c>
      <c r="C16" t="s">
        <v>88</v>
      </c>
      <c r="D16" s="6">
        <f>'Besoins'!$B$2*0.5</f>
        <v>0.5</v>
      </c>
      <c r="E16" t="s">
        <v>25</v>
      </c>
    </row>
    <row r="17">
      <c r="A17">
        <v>1</v>
      </c>
      <c r="B17" t="s">
        <v>100</v>
      </c>
      <c r="C17" t="s">
        <v>88</v>
      </c>
      <c r="D17" s="6">
        <f>'Besoins'!$B$2*0.25</f>
        <v>0.25</v>
      </c>
      <c r="E17" t="s">
        <v>21</v>
      </c>
    </row>
    <row r="18">
      <c r="A18">
        <v>1</v>
      </c>
      <c r="B18" t="s">
        <v>102</v>
      </c>
      <c r="C18" t="s">
        <v>88</v>
      </c>
      <c r="D18" s="6">
        <f>'Besoins'!$B$2*0.06</f>
        <v>0.06</v>
      </c>
      <c r="E1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"PDR-RIZ-IMPERAT · PAT.INDIV.RAMEQUINS · référence : "&amp;Besoins!B3&amp;" "&amp;Besoins!C3&amp;" · multiplicateur réglable sur la feuille ""Besoins"""</f>
        <v>PDR-RIZ-IMPERAT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 t="s" s="15">
        <v>105</v>
      </c>
      <c r="B5" t="str" s="12">
        <f>"[CHEMISER] "&amp;Procedure!D2</f>
        <v>[CHEMISER] Chemiser les moules. Gelee de groseilles.</v>
      </c>
      <c r="C5"/>
      <c r="D5"/>
    </row>
    <row r="6">
      <c r="A6" t="s" s="15">
        <v>106</v>
      </c>
      <c r="B6" t="str" s="12">
        <f>"[CONFIRE] "&amp;Procedure!D3</f>
        <v>[CONFIRE] Macerer les fruits confits. Au kirsch.</v>
      </c>
      <c r="C6"/>
      <c r="D6"/>
    </row>
    <row r="7">
      <c r="A7" t="s" s="15">
        <v>107</v>
      </c>
      <c r="B7" t="str" s="12">
        <f>"[CONFECTIONNER] "&amp;Procedure!D4</f>
        <v>[CONFECTIONNER] Confectionner la creme anglaise collee. Gelatine incorporee.</v>
      </c>
      <c r="C7"/>
      <c r="D7"/>
    </row>
    <row r="8">
      <c r="A8" t="s" s="15">
        <v>108</v>
      </c>
      <c r="B8" t="str" s="12">
        <f>"[MONTER] "&amp;Procedure!D5</f>
        <v>[MONTER] Monter la creme fouettee. A part.</v>
      </c>
      <c r="C8"/>
      <c r="D8"/>
    </row>
    <row r="9">
      <c r="A9" t="s" s="15">
        <v>109</v>
      </c>
      <c r="B9" t="str" s="12">
        <f>"[CONFIRE] "&amp;Procedure!D6</f>
        <v>[CONFIRE] Assembler. Riz froid+fruits confits+creme anglaise en cours de prise+creme fouettee.</v>
      </c>
      <c r="C9"/>
      <c r="D9"/>
    </row>
    <row r="10">
      <c r="A10" t="s" s="15">
        <v>110</v>
      </c>
      <c r="B10" t="str" s="12">
        <f>"[DÉMOULER] "&amp;Procedure!D7</f>
        <v>[DÉMOULER] Laisser prendre. 2h au froid, demouler (fond trempe eau chaude).</v>
      </c>
      <c r="C10"/>
      <c r="D10"/>
    </row>
    <row r="11">
      <c r="A11" t="s" s="15">
        <v>111</v>
      </c>
      <c r="B11" t="str" s="12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4">
        <v>112</v>
      </c>
      <c r="B13"/>
      <c r="C13"/>
      <c r="D13"/>
    </row>
    <row r="14">
      <c r="A14" t="s" s="15">
        <v>105</v>
      </c>
      <c r="B14" t="str" s="12">
        <f>"[BLANCHIR] "&amp;Procedure!D9</f>
        <v>[BLANCHIR] Blanchir le riz. 2 min, depart eau froide.</v>
      </c>
      <c r="C14"/>
      <c r="D14"/>
    </row>
    <row r="15">
      <c r="A15" t="s" s="15">
        <v>106</v>
      </c>
      <c r="B15" t="str" s="12">
        <f>"[VERSER] "&amp;Procedure!D10</f>
        <v>[VERSER] Verser dans le lait bouillant. Vanille+sucre+sel.</v>
      </c>
      <c r="C15"/>
      <c r="D15"/>
    </row>
    <row r="16">
      <c r="A16" t="s" s="15">
        <v>107</v>
      </c>
      <c r="B16" t="str" s="12">
        <f>"[CUIRE] "&amp;Procedure!D11</f>
        <v>[CUIRE] Cuire au four. 200 degres, 25 min, ne pas remuer pendant la cuisson.</v>
      </c>
      <c r="C16"/>
      <c r="D16"/>
    </row>
    <row r="17">
      <c r="A17" t="s" s="15">
        <v>108</v>
      </c>
      <c r="B17" t="str" s="12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6">
        <v>113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2026-09-15T16:21:49Z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2026-09-15T16:21:49Z</dcterms:modified>
  <cp:revision>1</cp:revision>
</cp:coreProperties>
</file>