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<sst xmlns="http://schemas.openxmlformats.org/spreadsheetml/2006/main" count="78" uniqueCount="78">
  <si>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</si>
  <si>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</si>
  <si>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</si>
  <si>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</si>
  <si>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</si>
  <si>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</si>
  <si>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</si>
  <si>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</si>
  <si>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</si>
  <si>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</si>
  <si>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</si>
  <si>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</si>
  <si>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</si>
  <si>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</si>
  <si>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</si>
  <si>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</si>
  <si>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</si>
  <si>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</si>
  <si>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</si>
  <si>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</si>
  <si>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</si>
  <si>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</si>
  <si>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</si>
  <si>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</si>
  <si>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</si>
  <si>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</si>
  <si>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</si>
  <si>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</si>
  <si>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</si>
  <si>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</si>
  <si>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</si>
  <si>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</si>
  <si>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</si>
  <si>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</si>
  <si>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</si>
  <si>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</si>
  <si>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Palmier (PDR)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</si>
  <si>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</si>
  <si>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</si>
  <si>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</si>
  <si>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</si>
  <si>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</si>
  <si>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</si>
  <si>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</si>
  <si>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</si>
  <si>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</si>
  <si>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</si>
  <si>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</si>
  <si>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</si>
  <si>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</si>
  <si>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</si>
  <si>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</si>
  <si>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</si>
  <si>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</si>
  <si>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</si>
  <si>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</si>
  <si>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</si>
  <si>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</si>
  <si>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</si>
  <si>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</si>
  <si>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</si>
  <si>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</si>
  <si>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rapide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</si>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</sst>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0.194828</v>
      </c>
      <c r="E7" s="6">
        <f>D7*$B$2</f>
        <v>0.194828</v>
      </c>
      <c r="F7" t="s">
        <v>15</v>
      </c>
      <c r="G7" s="9">
        <f>E7*3.9513916077</f>
        <v>0.769842</v>
      </c>
    </row>
    <row r="8">
      <c r="A8" t="s" s="8">
        <v>16</v>
      </c>
      <c r="B8" t="s">
        <v>17</v>
      </c>
      <c r="C8" t="s">
        <v>18</v>
      </c>
      <c r="D8" s="4">
        <v>0.121767</v>
      </c>
      <c r="E8" s="6">
        <f>D8*$B$2</f>
        <v>0.121767</v>
      </c>
      <c r="F8" t="s">
        <v>19</v>
      </c>
      <c r="G8" s="9">
        <f>E8*0.0030000059</f>
        <v>0.000365</v>
      </c>
    </row>
    <row r="9">
      <c r="A9" t="s">
        <v>20</v>
      </c>
      <c r="B9" t="s">
        <v>21</v>
      </c>
      <c r="C9" t="s">
        <v>22</v>
      </c>
      <c r="D9" s="4">
        <v>0.243534</v>
      </c>
      <c r="E9" s="6">
        <f>D9*$B$2</f>
        <v>0.243534</v>
      </c>
      <c r="F9" t="s">
        <v>15</v>
      </c>
      <c r="G9" s="9">
        <f>E9*0.5600011101</f>
        <v>0.136379</v>
      </c>
    </row>
    <row r="10">
      <c r="A10" t="s">
        <v>23</v>
      </c>
      <c r="B10" t="s">
        <v>24</v>
      </c>
      <c r="C10" t="s">
        <v>25</v>
      </c>
      <c r="D10" s="4">
        <v>0.004871</v>
      </c>
      <c r="E10" s="6">
        <f>D10*$B$2</f>
        <v>0.004871</v>
      </c>
      <c r="F10" t="s">
        <v>15</v>
      </c>
      <c r="G10" s="9">
        <f>E10*0.3499777005</f>
        <v>0.001705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15</v>
      </c>
      <c r="G11" s="9">
        <f>E11*0.82</f>
        <v>0.205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 t="s">
        <v>45</v>
      </c>
    </row>
    <row r="6">
      <c r="A6" t="s">
        <v>36</v>
      </c>
      <c r="B6">
        <v>5</v>
      </c>
      <c r="C6" t="s">
        <v>46</v>
      </c>
      <c r="D6" t="s" s="12">
        <v>47</v>
      </c>
      <c r="E6" t="s" s="12"/>
      <c r="F6" t="s">
        <v>48</v>
      </c>
    </row>
    <row r="7">
      <c r="A7" t="s">
        <v>49</v>
      </c>
      <c r="B7">
        <v>1</v>
      </c>
      <c r="C7" t="s">
        <v>50</v>
      </c>
      <c r="D7" t="s" s="12">
        <v>51</v>
      </c>
      <c r="E7" t="s" s="12"/>
      <c r="F7"/>
    </row>
    <row r="8">
      <c r="A8" t="s">
        <v>49</v>
      </c>
      <c r="B8">
        <v>2</v>
      </c>
      <c r="C8" t="s">
        <v>52</v>
      </c>
      <c r="D8" t="s" s="12">
        <v>53</v>
      </c>
      <c r="E8" t="s" s="12"/>
      <c r="F8"/>
    </row>
    <row r="9">
      <c r="A9" t="s">
        <v>49</v>
      </c>
      <c r="B9">
        <v>3</v>
      </c>
      <c r="C9" t="s">
        <v>54</v>
      </c>
      <c r="D9" t="s" s="12">
        <v>55</v>
      </c>
      <c r="E9" t="s" s="12"/>
      <c r="F9"/>
    </row>
    <row r="10">
      <c r="A10" t="s">
        <v>49</v>
      </c>
      <c r="B10">
        <v>4</v>
      </c>
      <c r="C10" t="s">
        <v>37</v>
      </c>
      <c r="D10" t="s" s="12">
        <v>56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36</v>
      </c>
      <c r="C2" t="s">
        <v>61</v>
      </c>
      <c r="D2" s="6">
        <f>'Besoins'!$B$2*20</f>
        <v>20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'Besoins'!$B$2*0.565</f>
        <v>0.565</v>
      </c>
      <c r="E3" t="s">
        <v>15</v>
      </c>
    </row>
    <row r="4">
      <c r="A4">
        <v>2</v>
      </c>
      <c r="B4" t="s">
        <v>63</v>
      </c>
      <c r="C4" t="s">
        <v>64</v>
      </c>
      <c r="D4" s="6">
        <f>'Besoins'!$B$2*0.2435344828</f>
        <v>0.243534</v>
      </c>
      <c r="E4" t="s">
        <v>15</v>
      </c>
    </row>
    <row r="5">
      <c r="A5">
        <v>2</v>
      </c>
      <c r="B5" t="s">
        <v>65</v>
      </c>
      <c r="C5" t="s">
        <v>64</v>
      </c>
      <c r="D5" s="6">
        <f>'Besoins'!$B$2*0.1217672414</f>
        <v>0.121767</v>
      </c>
      <c r="E5" t="s">
        <v>19</v>
      </c>
    </row>
    <row r="6">
      <c r="A6">
        <v>2</v>
      </c>
      <c r="B6" t="s">
        <v>66</v>
      </c>
      <c r="C6" t="s">
        <v>64</v>
      </c>
      <c r="D6" s="6">
        <f>'Besoins'!$B$2*0.0048706897</f>
        <v>0.004871</v>
      </c>
      <c r="E6" t="s">
        <v>15</v>
      </c>
    </row>
    <row r="7">
      <c r="A7">
        <v>2</v>
      </c>
      <c r="B7" t="s">
        <v>67</v>
      </c>
      <c r="C7" t="s">
        <v>64</v>
      </c>
      <c r="D7" s="6">
        <f>'Besoins'!$B$2*0.1948275862</f>
        <v>0.194828</v>
      </c>
      <c r="E7" t="s">
        <v>15</v>
      </c>
    </row>
    <row r="8">
      <c r="A8">
        <v>1</v>
      </c>
      <c r="B8" t="s">
        <v>68</v>
      </c>
      <c r="C8" t="s">
        <v>64</v>
      </c>
      <c r="D8" s="6">
        <f>'Besoins'!$B$2*0.25</f>
        <v>0.25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"[TOURER] "&amp;Procedure!D2</f>
        <v>[TOURER] Donner 4 tours au paton. Les 2 derniers saupoudres de sucre.</v>
      </c>
      <c r="C5"/>
      <c r="D5"/>
    </row>
    <row r="6">
      <c r="A6" t="s" s="15">
        <v>72</v>
      </c>
      <c r="B6" t="str" s="12">
        <f>"[ABAISSER] "&amp;Procedure!D3</f>
        <v>[ABAISSER] Abaisser. Rectangle 60x33cm.</v>
      </c>
      <c r="C6"/>
      <c r="D6"/>
    </row>
    <row r="7">
      <c r="A7" t="s" s="15">
        <v>73</v>
      </c>
      <c r="B7" t="str" s="12">
        <f>"[PLIER] "&amp;Procedure!D4</f>
        <v>[PLIER] Plier en accordeon. Des deux cotes, puis rabattus l'un sur l'autre.</v>
      </c>
      <c r="C7"/>
      <c r="D7"/>
    </row>
    <row r="8">
      <c r="A8" t="s" s="15">
        <v>74</v>
      </c>
      <c r="B8" t="str" s="12">
        <f>"[COUPER] "&amp;Procedure!D5</f>
        <v>[COUPER] Couper et ecarter. Tranches 1,5cm, ecartees en Y, repos froid 15-20 min.</v>
      </c>
      <c r="C8"/>
      <c r="D8"/>
    </row>
    <row r="9">
      <c r="A9" t="s" s="15">
        <v>75</v>
      </c>
      <c r="B9" t="str" s="12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4">
        <v>76</v>
      </c>
      <c r="B11"/>
      <c r="C11"/>
      <c r="D11"/>
    </row>
    <row r="12">
      <c r="A12" t="s" s="15">
        <v>71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72</v>
      </c>
      <c r="B13" t="str" s="12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5">
        <v>73</v>
      </c>
      <c r="B14" t="str" s="12">
        <f>"[FAÇONNER] "&amp;Procedure!D9</f>
        <v>[FAÇONNER] Faconner un rectangle. Rassembler sans lisser completement.</v>
      </c>
      <c r="C14"/>
      <c r="D14"/>
    </row>
    <row r="15">
      <c r="A15" t="s" s="15">
        <v>74</v>
      </c>
      <c r="B15" t="str" s="12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6">
        <v>77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