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<sst xmlns="http://schemas.openxmlformats.org/spreadsheetml/2006/main" count="99" uniqueCount="99">
  <si>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</si>
  <si>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</si>
  <si>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</si>
  <si>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</si>
  <si>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</si>
  <si>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</si>
  <si>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</si>
  <si>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</si>
  <si>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</si>
  <si>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</si>
  <si>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</si>
  <si>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</si>
  <si>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</si>
  <si>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</si>
  <si>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</si>
  <si>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</si>
  <si>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</si>
  <si>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</si>
  <si>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</si>
  <si>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</si>
  <si>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</si>
  <si>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</si>
  <si>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</si>
  <si>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</si>
  <si>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</si>
  <si>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</si>
  <si>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</si>
  <si>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</si>
  <si>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</si>
  <si>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</si>
  <si>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</si>
  <si>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</si>
  <si>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</si>
  <si>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</si>
  <si>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</si>
  <si>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</si>
  <si>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</si>
  <si>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</si>
  <si>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</si>
  <si>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</si>
  <si>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</si>
  <si>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</si>
  <si>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</si>
  <si>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</si>
  <si>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</si>
  <si>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</si>
  <si>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</si>
  <si>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Chausson aux pommes (PDR)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</si>
  <si>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</si>
  <si>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</si>
  <si>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</si>
  <si>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</si>
  <si>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</si>
  <si>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</si>
  <si>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</si>
  <si>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</si>
  <si>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</si>
  <si>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</si>
  <si>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15 min (repos)</t>
  </si>
  <si>
    <t>CUIRE</t>
  </si>
  <si>
    <t>Cuire. 190 degres, 25 min, sucre glace 5 min avant la fin puis caramelisation au four.</t>
  </si>
  <si>
    <t>15 min (cuisson)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</si>
  <si>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</si>
  <si>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</si>
  <si>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</si>
  <si>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</si>
  <si>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</si>
  <si>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</si>
  <si>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</si>
  <si>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</si>
  <si>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</si>
  <si>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</si>
  <si>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</si>
  <si>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</si>
  <si>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</si>
  <si>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</si>
  <si>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inversee (PDR)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</si>
  <si>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</si>
  <si>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</si>
  <si>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</si>
  <si>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</si>
  <si>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</si>
  <si>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POMME Golden France cat.I 170/220g plateau 2rg</t>
  </si>
  <si>
    <t xml:space="preserve">    ↳ EAU</t>
  </si>
  <si>
    <t xml:space="preserve">    ↳ Sucre blanc cristal sac 25 kg</t>
  </si>
  <si>
    <t xml:space="preserve">    ↳ VANILLE (baton)</t>
  </si>
  <si>
    <t xml:space="preserve">    ↳ OEUF (P) (conv.)</t>
  </si>
  <si>
    <t>conversion</t>
  </si>
  <si>
    <t xml:space="preserve">    ↳ Sucre glace tamisé</t>
  </si>
  <si>
    <t>Fiche technique — Chausson aux pommes (PDR)</t>
  </si>
  <si>
    <t>Chausson aux pommes (PDR)  PDR-CHAUSSON-POM</t>
  </si>
  <si>
    <t>1.</t>
  </si>
  <si>
    <t>2.</t>
  </si>
  <si>
    <t>3.</t>
  </si>
  <si>
    <t>4.</t>
  </si>
  <si>
    <t>5.</t>
  </si>
  <si>
    <t>6.</t>
  </si>
  <si>
    <t>↳ Pate feuilletee inversee (PDR)  PDR-PAT-FEUIL-IV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</si>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</sst>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0.355733</v>
      </c>
      <c r="E8" s="6">
        <f>D8*$B$2</f>
        <v>0.355733</v>
      </c>
      <c r="F8" t="s">
        <v>18</v>
      </c>
      <c r="G8" s="9">
        <f>E8*3.9514037026</f>
        <v>1.405645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0.166</v>
      </c>
      <c r="E10" s="6">
        <f>D10*$B$2</f>
        <v>0.166</v>
      </c>
      <c r="F10" t="s">
        <v>25</v>
      </c>
      <c r="G10" s="9">
        <f>E10*0.003</f>
        <v>0.000498</v>
      </c>
    </row>
    <row r="11">
      <c r="A11" t="s">
        <v>26</v>
      </c>
      <c r="B11" t="s">
        <v>27</v>
      </c>
      <c r="C11" t="s">
        <v>28</v>
      </c>
      <c r="D11" s="4">
        <v>0.386667</v>
      </c>
      <c r="E11" s="6">
        <f>D11*$B$2</f>
        <v>0.386667</v>
      </c>
      <c r="F11" t="s">
        <v>18</v>
      </c>
      <c r="G11" s="9">
        <f>E11*0.5599995172</f>
        <v>0.216533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18</v>
      </c>
      <c r="G12" s="9">
        <f>E12*1.3</f>
        <v>1.3</v>
      </c>
    </row>
    <row r="13">
      <c r="A13" t="s">
        <v>32</v>
      </c>
      <c r="B13" t="s">
        <v>33</v>
      </c>
      <c r="C13" t="s">
        <v>34</v>
      </c>
      <c r="D13" s="4">
        <v>0.0116</v>
      </c>
      <c r="E13" s="6">
        <f>D13*$B$2</f>
        <v>0.0116</v>
      </c>
      <c r="F13" t="s">
        <v>18</v>
      </c>
      <c r="G13" s="9">
        <f>E13*0.35</f>
        <v>0.00406</v>
      </c>
    </row>
    <row r="14">
      <c r="A14" t="s">
        <v>35</v>
      </c>
      <c r="B14" t="s">
        <v>36</v>
      </c>
      <c r="C14" t="s">
        <v>37</v>
      </c>
      <c r="D14" s="4">
        <v>0.15</v>
      </c>
      <c r="E14" s="6">
        <f>D14*$B$2</f>
        <v>0.15</v>
      </c>
      <c r="F14" t="s">
        <v>18</v>
      </c>
      <c r="G14" s="9">
        <f>E14*0.82</f>
        <v>0.123</v>
      </c>
    </row>
    <row r="15">
      <c r="A15" t="s">
        <v>38</v>
      </c>
      <c r="B15" t="s">
        <v>39</v>
      </c>
      <c r="C15" t="s">
        <v>37</v>
      </c>
      <c r="D15" s="4">
        <v>0.03</v>
      </c>
      <c r="E15" s="6">
        <f>D15*$B$2</f>
        <v>0.03</v>
      </c>
      <c r="F15" t="s">
        <v>18</v>
      </c>
      <c r="G15" s="9">
        <f>E15*1.05</f>
        <v>0.0315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56</v>
      </c>
      <c r="D6" t="s" s="12">
        <v>57</v>
      </c>
      <c r="E6" t="s" s="12"/>
      <c r="F6" t="s">
        <v>58</v>
      </c>
    </row>
    <row r="7">
      <c r="A7" t="s">
        <v>47</v>
      </c>
      <c r="B7">
        <v>6</v>
      </c>
      <c r="C7" t="s">
        <v>59</v>
      </c>
      <c r="D7" t="s" s="12">
        <v>60</v>
      </c>
      <c r="E7" t="s" s="12"/>
      <c r="F7" t="s">
        <v>61</v>
      </c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48</v>
      </c>
      <c r="D9" t="s" s="12">
        <v>65</v>
      </c>
      <c r="E9" t="s" s="12"/>
      <c r="F9"/>
    </row>
    <row r="10">
      <c r="A10" t="s">
        <v>62</v>
      </c>
      <c r="B10">
        <v>3</v>
      </c>
      <c r="C10" t="s">
        <v>48</v>
      </c>
      <c r="D10" t="s" s="12">
        <v>66</v>
      </c>
      <c r="E10" t="s" s="12"/>
      <c r="F10"/>
    </row>
    <row r="11">
      <c r="A11" t="s">
        <v>62</v>
      </c>
      <c r="B11">
        <v>4</v>
      </c>
      <c r="C11" t="s">
        <v>67</v>
      </c>
      <c r="D11" t="s" s="12">
        <v>68</v>
      </c>
      <c r="E11" t="s" s="12"/>
      <c r="F11"/>
    </row>
    <row r="12">
      <c r="A12" t="s">
        <v>62</v>
      </c>
      <c r="B12">
        <v>5</v>
      </c>
      <c r="C12" t="s">
        <v>69</v>
      </c>
      <c r="D12" t="s" s="12">
        <v>70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47</v>
      </c>
      <c r="C2" t="s">
        <v>75</v>
      </c>
      <c r="D2" s="6">
        <f>'Besoins'!$B$2*10</f>
        <v>10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'Besoins'!$B$2*0.87</f>
        <v>0.87</v>
      </c>
      <c r="E3" t="s">
        <v>18</v>
      </c>
    </row>
    <row r="4">
      <c r="A4">
        <v>2</v>
      </c>
      <c r="B4" t="s">
        <v>77</v>
      </c>
      <c r="C4" t="s">
        <v>78</v>
      </c>
      <c r="D4" s="6">
        <f>'Besoins'!$B$2*0.3866666667</f>
        <v>0.386667</v>
      </c>
      <c r="E4" t="s">
        <v>18</v>
      </c>
    </row>
    <row r="5">
      <c r="A5">
        <v>2</v>
      </c>
      <c r="B5" t="s">
        <v>79</v>
      </c>
      <c r="C5" t="s">
        <v>78</v>
      </c>
      <c r="D5" s="6">
        <f>'Besoins'!$B$2*0.3557333333</f>
        <v>0.355733</v>
      </c>
      <c r="E5" t="s">
        <v>18</v>
      </c>
    </row>
    <row r="6">
      <c r="A6">
        <v>2</v>
      </c>
      <c r="B6" t="s">
        <v>80</v>
      </c>
      <c r="C6" t="s">
        <v>78</v>
      </c>
      <c r="D6" s="6">
        <f>'Besoins'!$B$2*0.116</f>
        <v>0.116</v>
      </c>
      <c r="E6" t="s">
        <v>25</v>
      </c>
    </row>
    <row r="7">
      <c r="A7">
        <v>2</v>
      </c>
      <c r="B7" t="s">
        <v>81</v>
      </c>
      <c r="C7" t="s">
        <v>78</v>
      </c>
      <c r="D7" s="6">
        <f>'Besoins'!$B$2*0.0116</f>
        <v>0.0116</v>
      </c>
      <c r="E7" t="s">
        <v>18</v>
      </c>
    </row>
    <row r="8">
      <c r="A8">
        <v>1</v>
      </c>
      <c r="B8" t="s">
        <v>82</v>
      </c>
      <c r="C8" t="s">
        <v>78</v>
      </c>
      <c r="D8" s="6">
        <f>'Besoins'!$B$2*1</f>
        <v>1</v>
      </c>
      <c r="E8" t="s">
        <v>18</v>
      </c>
    </row>
    <row r="9">
      <c r="A9">
        <v>1</v>
      </c>
      <c r="B9" t="s">
        <v>83</v>
      </c>
      <c r="C9" t="s">
        <v>78</v>
      </c>
      <c r="D9" s="6">
        <f>'Besoins'!$B$2*0.05</f>
        <v>0.05</v>
      </c>
      <c r="E9" t="s">
        <v>25</v>
      </c>
    </row>
    <row r="10">
      <c r="A10">
        <v>1</v>
      </c>
      <c r="B10" t="s">
        <v>84</v>
      </c>
      <c r="C10" t="s">
        <v>78</v>
      </c>
      <c r="D10" s="6">
        <f>'Besoins'!$B$2*0.15</f>
        <v>0.15</v>
      </c>
      <c r="E10" t="s">
        <v>18</v>
      </c>
    </row>
    <row r="11">
      <c r="A11">
        <v>1</v>
      </c>
      <c r="B11" t="s">
        <v>85</v>
      </c>
      <c r="C11" t="s">
        <v>78</v>
      </c>
      <c r="D11" s="6">
        <f>'Besoins'!$B$2*0.5</f>
        <v>0.5</v>
      </c>
      <c r="E11" t="s">
        <v>3</v>
      </c>
    </row>
    <row r="12">
      <c r="A12">
        <v>1</v>
      </c>
      <c r="B12" t="s">
        <v>86</v>
      </c>
      <c r="C12" t="s">
        <v>87</v>
      </c>
      <c r="D12" s="6">
        <f>'Besoins'!$B$2*1</f>
        <v>1</v>
      </c>
      <c r="E12" t="s">
        <v>3</v>
      </c>
    </row>
    <row r="13">
      <c r="A13">
        <v>1</v>
      </c>
      <c r="B13" t="s">
        <v>88</v>
      </c>
      <c r="C13" t="s">
        <v>78</v>
      </c>
      <c r="D13" s="6">
        <f>'Besoins'!$B$2*0.03</f>
        <v>0.03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"PDR-CHAUSSON-POM · PAT.INDIV.ASSIETTES · référence : "&amp;Besoins!B3&amp;" "&amp;Besoins!C3&amp;" · multiplicateur réglable sur la feuille ""Besoins"""</f>
        <v>PDR-CHAUSSON-POM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"[CONFECTIONNER] "&amp;Procedure!D2</f>
        <v>[CONFECTIONNER] Confectionner la compote. Pommes+eau+sucre+vanille.</v>
      </c>
      <c r="C5"/>
      <c r="D5"/>
    </row>
    <row r="6">
      <c r="A6" t="s" s="15">
        <v>92</v>
      </c>
      <c r="B6" t="str" s="12">
        <f>"[DÉTAILLER] "&amp;Procedure!D3</f>
        <v>[DÉTAILLER] Detailler. Emporte-piece cannele ovale 140mm.</v>
      </c>
      <c r="C6"/>
      <c r="D6"/>
    </row>
    <row r="7">
      <c r="A7" t="s" s="15">
        <v>93</v>
      </c>
      <c r="B7" t="str" s="12">
        <f>"[FOURRER] "&amp;Procedure!D4</f>
        <v>[FOURRER] Garnir et souder. Compote froide au centre, dessus rabattu et soude.</v>
      </c>
      <c r="C7"/>
      <c r="D7"/>
    </row>
    <row r="8">
      <c r="A8" t="s" s="15">
        <v>94</v>
      </c>
      <c r="B8" t="str" s="12">
        <f>"[INCISER] "&amp;Procedure!D5</f>
        <v>[INCISER] Inciser. Nervures a la lame de couteau tenue a l'envers.</v>
      </c>
      <c r="C8"/>
      <c r="D8"/>
    </row>
    <row r="9">
      <c r="A9" t="s" s="15">
        <v>95</v>
      </c>
      <c r="B9" t="str" s="12">
        <f>"[DORER] "&amp;Procedure!D6</f>
        <v>[DORER] Dorer deux fois. Repos 15 min entre les deux dorures.</v>
      </c>
      <c r="C9"/>
      <c r="D9"/>
    </row>
    <row r="10">
      <c r="A10" t="s" s="15">
        <v>96</v>
      </c>
      <c r="B10" t="str" s="12">
        <f>"[CUIRE] "&amp;Procedure!D7</f>
        <v>[CUIRE] Cuire. 190 degres, 25 min, sucre glace 5 min avant la fin puis caramelisation au four.</v>
      </c>
      <c r="C10"/>
      <c r="D10"/>
    </row>
    <row r="11">
      <c r="A11"/>
      <c r="B11"/>
      <c r="C11"/>
      <c r="D11"/>
    </row>
    <row r="12">
      <c r="A12" t="s" s="14">
        <v>97</v>
      </c>
      <c r="B12"/>
      <c r="C12"/>
      <c r="D12"/>
    </row>
    <row r="13">
      <c r="A13" t="s" s="15">
        <v>91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92</v>
      </c>
      <c r="B14" t="str" s="12">
        <f>"[CONFECTIONNER] "&amp;Procedure!D9</f>
        <v>[CONFECTIONNER] Confectionner le beurre manie. Beurre+farine travailles ensemble, forme en carre, reserve au froid.</v>
      </c>
      <c r="C14"/>
      <c r="D14"/>
    </row>
    <row r="15">
      <c r="A15" t="s" s="15">
        <v>93</v>
      </c>
      <c r="B15" t="str" s="12">
        <f>"[CONFECTIONNER] "&amp;Procedure!D10</f>
        <v>[CONFECTIONNER] Confectionner la detrempe. Farine+eau+sel+beurre fondu, petrir sans corser, former un carre plus petit que le beurre manie.</v>
      </c>
      <c r="C15"/>
      <c r="D15"/>
    </row>
    <row r="16">
      <c r="A16" t="s" s="15">
        <v>94</v>
      </c>
      <c r="B16" t="str" s="12">
        <f>"[DÉTREMPER] "&amp;Procedure!D11</f>
        <v>[DÉTREMPER] Enfermer la detrempe dans le beurre manie. Inverse de la methode traditionnelle.</v>
      </c>
      <c r="C16"/>
      <c r="D16"/>
    </row>
    <row r="17">
      <c r="A17" t="s" s="15">
        <v>95</v>
      </c>
      <c r="B17" t="str" s="12">
        <f>"[TOURER] "&amp;Procedure!D12</f>
        <v>[TOURER] Tourer. 1 tour simple puis 1 tour double, repos, puis a nouveau 1 tour simple et 1 tour double.</v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2026-08-01T01:36:44Z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2026-08-01T01:36:44Z</dcterms:modified>
  <cp:revision>1</cp:revision>
</cp:coreProperties>
</file>