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<sst xmlns="http://schemas.openxmlformats.org/spreadsheetml/2006/main" count="110" uniqueCount="110">
  <si>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</si>
  <si>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</si>
  <si>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</si>
  <si>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</si>
  <si>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</si>
  <si>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</si>
  <si>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</si>
  <si>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</si>
  <si>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</si>
  <si>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</si>
  <si>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</si>
  <si>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</si>
  <si>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</si>
  <si>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</si>
  <si>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</si>
  <si>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</si>
  <si>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</si>
  <si>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</si>
  <si>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</si>
  <si>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</si>
  <si>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RNME101479</t>
  </si>
  <si>
    <t>Pêches au sirop boîte 5/1</t>
  </si>
  <si>
    <t>Conserves et compotes de fruits</t>
  </si>
  <si>
    <t>u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</si>
  <si>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</si>
  <si>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</si>
  <si>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</si>
  <si>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</si>
  <si>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</si>
  <si>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</si>
  <si>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</si>
  <si>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</si>
  <si>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</si>
  <si>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</si>
  <si>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</si>
  <si>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</si>
  <si>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</si>
  <si>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</si>
  <si>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</si>
  <si>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</si>
  <si>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</si>
  <si>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</si>
  <si>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</si>
  <si>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</si>
  <si>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</si>
  <si>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</si>
  <si>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</si>
  <si>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</si>
  <si>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</si>
  <si>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</si>
  <si>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</si>
  <si>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</si>
  <si>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Bande de tarte feuilletee aux fruits (PDR)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</si>
  <si>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</si>
  <si>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</si>
  <si>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</si>
  <si>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</si>
  <si>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</si>
  <si>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</si>
  <si>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</si>
  <si>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</si>
  <si>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</si>
  <si>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</si>
  <si>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</si>
  <si>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</si>
  <si>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</si>
  <si>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</si>
  <si>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</si>
  <si>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</si>
  <si>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</si>
  <si>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</si>
  <si>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</si>
  <si>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</si>
  <si>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</si>
  <si>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</si>
  <si>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</si>
  <si>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</si>
  <si>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</si>
  <si>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</si>
  <si>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</si>
  <si>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</si>
  <si>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</si>
  <si>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</si>
  <si>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</si>
  <si>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</si>
  <si>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</si>
  <si>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rapide (PDR)</t>
  </si>
  <si>
    <t xml:space="preserve">        ↳ Farine de blé T55</t>
  </si>
  <si>
    <t>matiere</t>
  </si>
  <si>
    <t xml:space="preserve">        ↳ Eau (robinet - moy. France 2026)</t>
  </si>
  <si>
    <t xml:space="preserve">        ↳ Sel fin de cuisine</t>
  </si>
  <si>
    <t xml:space="preserve">        ↳ BEURRE</t>
  </si>
  <si>
    <t xml:space="preserve">    ↳ Creme patissiere traditionnelle (PDR)</t>
  </si>
  <si>
    <t xml:space="preserve">        ↳ LAIT</t>
  </si>
  <si>
    <t xml:space="preserve">        ↳ JAUNE D'OEUF (ML) (conv.)</t>
  </si>
  <si>
    <t>conversion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</si>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</sst>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0.121767</v>
      </c>
      <c r="E7" s="6">
        <f>D7*$B$2</f>
        <v>0.121767</v>
      </c>
      <c r="F7" t="s">
        <v>15</v>
      </c>
      <c r="G7" s="8">
        <f>E7*0.0043000085</f>
        <v>0.000524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8">
        <f>E8*5.5</f>
        <v>0.55</v>
      </c>
    </row>
    <row r="9">
      <c r="A9" t="s">
        <v>20</v>
      </c>
      <c r="B9" t="s">
        <v>21</v>
      </c>
      <c r="C9" t="s">
        <v>22</v>
      </c>
      <c r="D9" s="4">
        <v>0.8</v>
      </c>
      <c r="E9" s="6">
        <f>D9*$B$2</f>
        <v>0.8</v>
      </c>
      <c r="F9" t="s">
        <v>23</v>
      </c>
      <c r="G9" s="8">
        <f>E9*18.75</f>
        <v>15</v>
      </c>
    </row>
    <row r="10">
      <c r="A10" t="s" s="9">
        <v>24</v>
      </c>
      <c r="B10" t="s">
        <v>25</v>
      </c>
      <c r="C10" t="s">
        <v>26</v>
      </c>
      <c r="D10" s="4">
        <v>0.5</v>
      </c>
      <c r="E10" s="6">
        <f>D10*$B$2</f>
        <v>0.5</v>
      </c>
      <c r="F10" t="s">
        <v>3</v>
      </c>
      <c r="G10" s="8">
        <f>E10*0.5902684211</f>
        <v>0.295134</v>
      </c>
    </row>
    <row r="11">
      <c r="A11" t="s">
        <v>27</v>
      </c>
      <c r="B11" t="s">
        <v>28</v>
      </c>
      <c r="C11" t="s">
        <v>29</v>
      </c>
      <c r="D11" s="4">
        <v>0.293534</v>
      </c>
      <c r="E11" s="6">
        <f>D11*$B$2</f>
        <v>0.293534</v>
      </c>
      <c r="F11" t="s">
        <v>19</v>
      </c>
      <c r="G11" s="8">
        <f>E11*0.560000921</f>
        <v>0.164379</v>
      </c>
    </row>
    <row r="12">
      <c r="A12" t="s" s="9">
        <v>30</v>
      </c>
      <c r="B12" t="s">
        <v>31</v>
      </c>
      <c r="C12" t="s">
        <v>32</v>
      </c>
      <c r="D12" s="4">
        <v>0.5</v>
      </c>
      <c r="E12" s="6">
        <f>D12*$B$2</f>
        <v>0.5</v>
      </c>
      <c r="F12" t="s">
        <v>15</v>
      </c>
      <c r="G12" s="8">
        <f>E12*0.5999</f>
        <v>0.29995</v>
      </c>
    </row>
    <row r="13">
      <c r="A13" t="s" s="9">
        <v>33</v>
      </c>
      <c r="B13" t="s">
        <v>34</v>
      </c>
      <c r="C13" t="s">
        <v>35</v>
      </c>
      <c r="D13" s="4">
        <v>0.194828</v>
      </c>
      <c r="E13" s="6">
        <f>D13*$B$2</f>
        <v>0.194828</v>
      </c>
      <c r="F13" t="s">
        <v>19</v>
      </c>
      <c r="G13" s="8">
        <f>E13*3.9513916077</f>
        <v>0.769842</v>
      </c>
    </row>
    <row r="14">
      <c r="A14" t="s" s="9">
        <v>36</v>
      </c>
      <c r="B14" t="s">
        <v>37</v>
      </c>
      <c r="C14" t="s">
        <v>38</v>
      </c>
      <c r="D14" s="4">
        <v>1.578947</v>
      </c>
      <c r="E14" s="6">
        <f>D14*$B$2</f>
        <v>1.578947</v>
      </c>
      <c r="F14" t="s">
        <v>3</v>
      </c>
      <c r="G14" s="8">
        <f>E14*0.270000063</f>
        <v>0.426316</v>
      </c>
    </row>
    <row r="15">
      <c r="A15" t="s">
        <v>39</v>
      </c>
      <c r="B15" t="s">
        <v>40</v>
      </c>
      <c r="C15" t="s">
        <v>41</v>
      </c>
      <c r="D15" s="4">
        <v>0.004871</v>
      </c>
      <c r="E15" s="6">
        <f>D15*$B$2</f>
        <v>0.004871</v>
      </c>
      <c r="F15" t="s">
        <v>19</v>
      </c>
      <c r="G15" s="8">
        <f>E15*0.3499777005</f>
        <v>0.001705</v>
      </c>
    </row>
    <row r="16">
      <c r="A16" t="s">
        <v>42</v>
      </c>
      <c r="B16" t="s">
        <v>43</v>
      </c>
      <c r="C16" t="s">
        <v>44</v>
      </c>
      <c r="D16" s="4">
        <v>0.125</v>
      </c>
      <c r="E16" s="6">
        <f>D16*$B$2</f>
        <v>0.125</v>
      </c>
      <c r="F16" t="s">
        <v>19</v>
      </c>
      <c r="G16" s="8">
        <f>E16*0.82</f>
        <v>0.1025</v>
      </c>
    </row>
    <row r="17">
      <c r="A17"/>
      <c r="B17"/>
      <c r="C17"/>
      <c r="D17"/>
      <c r="E17"/>
      <c r="F17" t="s" s="10">
        <v>45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/>
    </row>
    <row r="3">
      <c r="A3" t="s">
        <v>52</v>
      </c>
      <c r="B3">
        <v>2</v>
      </c>
      <c r="C3" t="s">
        <v>55</v>
      </c>
      <c r="D3" t="s" s="12">
        <v>56</v>
      </c>
      <c r="E3" t="s" s="12"/>
      <c r="F3" t="s">
        <v>57</v>
      </c>
    </row>
    <row r="4">
      <c r="A4" t="s">
        <v>52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52</v>
      </c>
      <c r="B5">
        <v>4</v>
      </c>
      <c r="C5" t="s">
        <v>60</v>
      </c>
      <c r="D5" t="s" s="12">
        <v>61</v>
      </c>
      <c r="E5" t="s" s="12"/>
      <c r="F5"/>
    </row>
    <row r="6">
      <c r="A6" t="s">
        <v>62</v>
      </c>
      <c r="B6">
        <v>1</v>
      </c>
      <c r="C6" t="s">
        <v>63</v>
      </c>
      <c r="D6" t="s" s="12">
        <v>64</v>
      </c>
      <c r="E6" t="s" s="12"/>
      <c r="F6"/>
    </row>
    <row r="7">
      <c r="A7" t="s">
        <v>62</v>
      </c>
      <c r="B7">
        <v>2</v>
      </c>
      <c r="C7" t="s">
        <v>65</v>
      </c>
      <c r="D7" t="s" s="12">
        <v>66</v>
      </c>
      <c r="E7" t="s" s="12"/>
      <c r="F7"/>
    </row>
    <row r="8">
      <c r="A8" t="s">
        <v>62</v>
      </c>
      <c r="B8">
        <v>3</v>
      </c>
      <c r="C8" t="s">
        <v>67</v>
      </c>
      <c r="D8" t="s" s="12">
        <v>68</v>
      </c>
      <c r="E8" t="s" s="12"/>
      <c r="F8"/>
    </row>
    <row r="9">
      <c r="A9" t="s">
        <v>62</v>
      </c>
      <c r="B9">
        <v>4</v>
      </c>
      <c r="C9" t="s">
        <v>69</v>
      </c>
      <c r="D9" t="s" s="12">
        <v>70</v>
      </c>
      <c r="E9" t="s" s="12"/>
      <c r="F9"/>
    </row>
    <row r="10">
      <c r="A10" t="s">
        <v>71</v>
      </c>
      <c r="B10">
        <v>1</v>
      </c>
      <c r="C10" t="s">
        <v>63</v>
      </c>
      <c r="D10" t="s" s="12">
        <v>64</v>
      </c>
      <c r="E10" t="s" s="12"/>
      <c r="F10"/>
    </row>
    <row r="11">
      <c r="A11" t="s">
        <v>71</v>
      </c>
      <c r="B11">
        <v>2</v>
      </c>
      <c r="C11" t="s">
        <v>72</v>
      </c>
      <c r="D11" t="s" s="12">
        <v>73</v>
      </c>
      <c r="E11" t="s" s="12"/>
      <c r="F11"/>
    </row>
    <row r="12">
      <c r="A12" t="s">
        <v>71</v>
      </c>
      <c r="B12">
        <v>3</v>
      </c>
      <c r="C12" t="s">
        <v>74</v>
      </c>
      <c r="D12" t="s" s="12">
        <v>75</v>
      </c>
      <c r="E12" t="s" s="12"/>
      <c r="F12"/>
    </row>
    <row r="13">
      <c r="A13" t="s">
        <v>71</v>
      </c>
      <c r="B13">
        <v>4</v>
      </c>
      <c r="C13" t="s">
        <v>76</v>
      </c>
      <c r="D13" t="s" s="12">
        <v>77</v>
      </c>
      <c r="E13" t="s" s="12"/>
      <c r="F13" t="s">
        <v>78</v>
      </c>
    </row>
    <row r="14">
      <c r="A14" t="s">
        <v>71</v>
      </c>
      <c r="B14">
        <v>5</v>
      </c>
      <c r="C14" t="s">
        <v>79</v>
      </c>
      <c r="D14" t="s" s="12">
        <v>80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81</v>
      </c>
      <c r="B1" t="s" s="7">
        <v>82</v>
      </c>
      <c r="C1" t="s" s="7">
        <v>83</v>
      </c>
      <c r="D1" t="s" s="7">
        <v>84</v>
      </c>
      <c r="E1" t="s" s="7">
        <v>10</v>
      </c>
    </row>
    <row r="2">
      <c r="A2">
        <v>0</v>
      </c>
      <c r="B2" t="s">
        <v>52</v>
      </c>
      <c r="C2" t="s">
        <v>85</v>
      </c>
      <c r="D2" s="6">
        <f>'Besoins'!$B$2*10</f>
        <v>10</v>
      </c>
      <c r="E2" t="s">
        <v>3</v>
      </c>
    </row>
    <row r="3">
      <c r="A3">
        <v>1</v>
      </c>
      <c r="B3" t="s">
        <v>86</v>
      </c>
      <c r="C3" t="s">
        <v>85</v>
      </c>
      <c r="D3" s="6">
        <f>'Besoins'!$B$2*0.565</f>
        <v>0.565</v>
      </c>
      <c r="E3" t="s">
        <v>19</v>
      </c>
    </row>
    <row r="4">
      <c r="A4">
        <v>2</v>
      </c>
      <c r="B4" t="s">
        <v>87</v>
      </c>
      <c r="C4" t="s">
        <v>88</v>
      </c>
      <c r="D4" s="6">
        <f>'Besoins'!$B$2*0.2435344828</f>
        <v>0.243534</v>
      </c>
      <c r="E4" t="s">
        <v>19</v>
      </c>
    </row>
    <row r="5">
      <c r="A5">
        <v>2</v>
      </c>
      <c r="B5" t="s">
        <v>89</v>
      </c>
      <c r="C5" t="s">
        <v>88</v>
      </c>
      <c r="D5" s="6">
        <f>'Besoins'!$B$2*0.1217672414</f>
        <v>0.121767</v>
      </c>
      <c r="E5" t="s">
        <v>15</v>
      </c>
    </row>
    <row r="6">
      <c r="A6">
        <v>2</v>
      </c>
      <c r="B6" t="s">
        <v>90</v>
      </c>
      <c r="C6" t="s">
        <v>88</v>
      </c>
      <c r="D6" s="6">
        <f>'Besoins'!$B$2*0.0048706897</f>
        <v>0.004871</v>
      </c>
      <c r="E6" t="s">
        <v>19</v>
      </c>
    </row>
    <row r="7">
      <c r="A7">
        <v>2</v>
      </c>
      <c r="B7" t="s">
        <v>91</v>
      </c>
      <c r="C7" t="s">
        <v>88</v>
      </c>
      <c r="D7" s="6">
        <f>'Besoins'!$B$2*0.1948275862</f>
        <v>0.194828</v>
      </c>
      <c r="E7" t="s">
        <v>19</v>
      </c>
    </row>
    <row r="8">
      <c r="A8">
        <v>1</v>
      </c>
      <c r="B8" t="s">
        <v>92</v>
      </c>
      <c r="C8" t="s">
        <v>85</v>
      </c>
      <c r="D8" s="6">
        <f>'Besoins'!$B$2*0.735</f>
        <v>0.735</v>
      </c>
      <c r="E8" t="s">
        <v>19</v>
      </c>
    </row>
    <row r="9">
      <c r="A9">
        <v>2</v>
      </c>
      <c r="B9" t="s">
        <v>93</v>
      </c>
      <c r="C9" t="s">
        <v>88</v>
      </c>
      <c r="D9" s="6">
        <f>'Besoins'!$B$2*0.5</f>
        <v>0.5</v>
      </c>
      <c r="E9" t="s">
        <v>15</v>
      </c>
    </row>
    <row r="10">
      <c r="A10">
        <v>2</v>
      </c>
      <c r="B10" t="s">
        <v>94</v>
      </c>
      <c r="C10" t="s">
        <v>95</v>
      </c>
      <c r="D10" s="6">
        <f>'Besoins'!$B$2*0.06</f>
        <v>0.06</v>
      </c>
      <c r="E10" t="s">
        <v>19</v>
      </c>
    </row>
    <row r="11">
      <c r="A11">
        <v>2</v>
      </c>
      <c r="B11" t="s">
        <v>96</v>
      </c>
      <c r="C11" t="s">
        <v>88</v>
      </c>
      <c r="D11" s="6">
        <f>'Besoins'!$B$2*0.125</f>
        <v>0.125</v>
      </c>
      <c r="E11" t="s">
        <v>19</v>
      </c>
    </row>
    <row r="12">
      <c r="A12">
        <v>2</v>
      </c>
      <c r="B12" t="s">
        <v>87</v>
      </c>
      <c r="C12" t="s">
        <v>88</v>
      </c>
      <c r="D12" s="6">
        <f>'Besoins'!$B$2*0.05</f>
        <v>0.05</v>
      </c>
      <c r="E12" t="s">
        <v>19</v>
      </c>
    </row>
    <row r="13">
      <c r="A13">
        <v>2</v>
      </c>
      <c r="B13" t="s">
        <v>97</v>
      </c>
      <c r="C13" t="s">
        <v>88</v>
      </c>
      <c r="D13" s="6">
        <f>'Besoins'!$B$2*0.5</f>
        <v>0.5</v>
      </c>
      <c r="E13" t="s">
        <v>3</v>
      </c>
    </row>
    <row r="14">
      <c r="A14">
        <v>1</v>
      </c>
      <c r="B14" t="s">
        <v>98</v>
      </c>
      <c r="C14" t="s">
        <v>88</v>
      </c>
      <c r="D14" s="6">
        <f>'Besoins'!$B$2*0.8</f>
        <v>0.8</v>
      </c>
      <c r="E14" t="s">
        <v>19</v>
      </c>
    </row>
    <row r="15">
      <c r="A15">
        <v>1</v>
      </c>
      <c r="B15" t="s">
        <v>99</v>
      </c>
      <c r="C15" t="s">
        <v>88</v>
      </c>
      <c r="D15" s="6">
        <f>'Besoins'!$B$2*0.1</f>
        <v>0.1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100</v>
      </c>
      <c r="B1"/>
      <c r="C1"/>
      <c r="D1"/>
    </row>
    <row r="2">
      <c r="A2" t="str" s="13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"[DÉTAILLER] "&amp;Procedure!D2</f>
        <v>[DÉTAILLER] Detailler. Bande centrale et 2 bandelettes laterales chiquetees formant le cadre.</v>
      </c>
      <c r="C5"/>
      <c r="D5"/>
    </row>
    <row r="6">
      <c r="A6" t="s" s="15">
        <v>103</v>
      </c>
      <c r="B6" t="str" s="12">
        <f>"[CUIRE] "&amp;Procedure!D3</f>
        <v>[CUIRE] Cuire. 190-200 degres puis four moyen 30 min environ.</v>
      </c>
      <c r="C6"/>
      <c r="D6"/>
    </row>
    <row r="7">
      <c r="A7" t="s" s="15">
        <v>104</v>
      </c>
      <c r="B7" t="str" s="12">
        <f>"[FOURRER] "&amp;Procedure!D4</f>
        <v>[FOURRER] Garnir. Creme patissiere lissee, fruits egouttes disposes.</v>
      </c>
      <c r="C7"/>
      <c r="D7"/>
    </row>
    <row r="8">
      <c r="A8" t="s" s="15">
        <v>105</v>
      </c>
      <c r="B8" t="str" s="12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4">
        <v>106</v>
      </c>
      <c r="B10"/>
      <c r="C10"/>
      <c r="D10"/>
    </row>
    <row r="11">
      <c r="A11" t="s" s="15">
        <v>102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103</v>
      </c>
      <c r="B12" t="str" s="12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5">
        <v>104</v>
      </c>
      <c r="B13" t="str" s="12">
        <f>"[FAÇONNER] "&amp;Procedure!D8</f>
        <v>[FAÇONNER] Faconner un rectangle. Rassembler sans lisser completement.</v>
      </c>
      <c r="C13"/>
      <c r="D13"/>
    </row>
    <row r="14">
      <c r="A14" t="s" s="15">
        <v>105</v>
      </c>
      <c r="B14" t="str" s="12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4">
        <v>107</v>
      </c>
      <c r="B16"/>
      <c r="C16"/>
      <c r="D16"/>
    </row>
    <row r="17">
      <c r="A17" t="s" s="15">
        <v>102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103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104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105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108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