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<sst xmlns="http://schemas.openxmlformats.org/spreadsheetml/2006/main" count="95" uniqueCount="95">
  <si>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</si>
  <si>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</si>
  <si>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</si>
  <si>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</si>
  <si>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</si>
  <si>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</si>
  <si>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</si>
  <si>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</si>
  <si>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</si>
  <si>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</si>
  <si>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</si>
  <si>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</si>
  <si>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</si>
  <si>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</si>
  <si>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</si>
  <si>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</si>
  <si>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</si>
  <si>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</si>
  <si>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</si>
  <si>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</si>
  <si>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</si>
  <si>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</si>
  <si>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</si>
  <si>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</si>
  <si>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</si>
  <si>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</si>
  <si>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</si>
  <si>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</si>
  <si>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</si>
  <si>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</si>
  <si>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</si>
  <si>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</si>
  <si>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</si>
  <si>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</si>
  <si>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</si>
  <si>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</si>
  <si>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</si>
  <si>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</si>
  <si>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</si>
  <si>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</si>
  <si>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</si>
  <si>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</si>
  <si>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</si>
  <si>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</si>
  <si>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</si>
  <si>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</si>
  <si>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</si>
  <si>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</si>
  <si>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Pithiviers (PDR)</t>
  </si>
  <si>
    <t>CONFECTIONNER</t>
  </si>
  <si>
    <t>Confectionner la creme d'amandes. Beurre pommade+oeufs+amandes+sucre+rhum+vanille.</t>
  </si>
  <si>
    <t>FOURRER</t>
  </si>
  <si>
    <t>Fourrer. Disque garni de creme d'amandes, couvercle colle, chiquete.</t>
  </si>
  <si>
    <t>DORER</t>
  </si>
  <si>
    <t>Dorer et decorer. Incise au dos du couteau en rosace.</t>
  </si>
  <si>
    <t>CUIRE</t>
  </si>
  <si>
    <t>Cuire. 200 degres.</t>
  </si>
  <si>
    <t>Pate feuilletee traditionnelle (PDR)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</si>
  <si>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</si>
  <si>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</si>
  <si>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</si>
  <si>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</si>
  <si>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</si>
  <si>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</si>
  <si>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</si>
  <si>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</si>
  <si>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</si>
  <si>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</si>
  <si>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</si>
  <si>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</si>
  <si>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</si>
  <si>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</si>
  <si>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</si>
  <si>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feuilletee traditionnelle (PDR)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</si>
  <si>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</si>
  <si>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</si>
  <si>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</si>
  <si>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</si>
  <si>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</si>
  <si>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BEURRE</t>
  </si>
  <si>
    <t xml:space="preserve">    ↳ OEUF (P) (conv.)</t>
  </si>
  <si>
    <t>conversion</t>
  </si>
  <si>
    <t xml:space="preserve">    ↳ Amandes en poudre sachet 1kg</t>
  </si>
  <si>
    <t xml:space="preserve">    ↳ Sucre blanc cristal sac 25 kg</t>
  </si>
  <si>
    <t xml:space="preserve">    ↳ RHUM 50ø</t>
  </si>
  <si>
    <t xml:space="preserve">    ↳ VANILLE (baton)</t>
  </si>
  <si>
    <t>Fiche technique — Pithiviers (PDR)</t>
  </si>
  <si>
    <t>Pithiviers (PDR)  PDR-PITHIVIERS</t>
  </si>
  <si>
    <t>1.</t>
  </si>
  <si>
    <t>2.</t>
  </si>
  <si>
    <t>3.</t>
  </si>
  <si>
    <t>4.</t>
  </si>
  <si>
    <t>↳ Pate feuilletee traditionnelle (PDR)  PDR-PAT-FEUIL-TR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</si>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</sst>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E7*13.3119</f>
        <v>0.665595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E8*0.5902684211</f>
        <v>0.295134</v>
      </c>
    </row>
    <row r="9">
      <c r="A9" t="s" s="8">
        <v>19</v>
      </c>
      <c r="B9" t="s">
        <v>20</v>
      </c>
      <c r="C9" t="s">
        <v>21</v>
      </c>
      <c r="D9" s="4">
        <v>0.387868</v>
      </c>
      <c r="E9" s="6">
        <f>D9*$B$2</f>
        <v>0.387868</v>
      </c>
      <c r="F9" t="s">
        <v>22</v>
      </c>
      <c r="G9" s="9">
        <f>E9*3.9513964044</f>
        <v>1.53262</v>
      </c>
    </row>
    <row r="10">
      <c r="A10" t="s" s="8">
        <v>23</v>
      </c>
      <c r="B10" t="s">
        <v>24</v>
      </c>
      <c r="C10" t="s">
        <v>25</v>
      </c>
      <c r="D10" s="4">
        <v>2</v>
      </c>
      <c r="E10" s="6">
        <f>D10*$B$2</f>
        <v>2</v>
      </c>
      <c r="F10" t="s">
        <v>3</v>
      </c>
      <c r="G10" s="9">
        <f>E10*0.27</f>
        <v>0.54</v>
      </c>
    </row>
    <row r="11">
      <c r="A11" t="s" s="8">
        <v>26</v>
      </c>
      <c r="B11" t="s">
        <v>27</v>
      </c>
      <c r="C11" t="s">
        <v>28</v>
      </c>
      <c r="D11" s="4">
        <v>0.191912</v>
      </c>
      <c r="E11" s="6">
        <f>D11*$B$2</f>
        <v>0.191912</v>
      </c>
      <c r="F11" t="s">
        <v>15</v>
      </c>
      <c r="G11" s="9">
        <f>E11*0.0029999963</f>
        <v>0.000576</v>
      </c>
    </row>
    <row r="12">
      <c r="A12" t="s">
        <v>29</v>
      </c>
      <c r="B12" t="s">
        <v>30</v>
      </c>
      <c r="C12" t="s">
        <v>31</v>
      </c>
      <c r="D12" s="4">
        <v>0.1</v>
      </c>
      <c r="E12" s="6">
        <f>D12*$B$2</f>
        <v>0.1</v>
      </c>
      <c r="F12" t="s">
        <v>22</v>
      </c>
      <c r="G12" s="9">
        <f>E12*16.58</f>
        <v>1.658</v>
      </c>
    </row>
    <row r="13">
      <c r="A13" t="s">
        <v>32</v>
      </c>
      <c r="B13" t="s">
        <v>33</v>
      </c>
      <c r="C13" t="s">
        <v>34</v>
      </c>
      <c r="D13" s="4">
        <v>0.383824</v>
      </c>
      <c r="E13" s="6">
        <f>D13*$B$2</f>
        <v>0.383824</v>
      </c>
      <c r="F13" t="s">
        <v>22</v>
      </c>
      <c r="G13" s="9">
        <f>E13*0.5599993134</f>
        <v>0.214941</v>
      </c>
    </row>
    <row r="14">
      <c r="A14" t="s">
        <v>35</v>
      </c>
      <c r="B14" t="s">
        <v>36</v>
      </c>
      <c r="C14" t="s">
        <v>37</v>
      </c>
      <c r="D14" s="4">
        <v>0.006397</v>
      </c>
      <c r="E14" s="6">
        <f>D14*$B$2</f>
        <v>0.006397</v>
      </c>
      <c r="F14" t="s">
        <v>22</v>
      </c>
      <c r="G14" s="9">
        <f>E14*0.3500032184</f>
        <v>0.002239</v>
      </c>
    </row>
    <row r="15">
      <c r="A15" t="s">
        <v>38</v>
      </c>
      <c r="B15" t="s">
        <v>39</v>
      </c>
      <c r="C15" t="s">
        <v>40</v>
      </c>
      <c r="D15" s="4">
        <v>0.1</v>
      </c>
      <c r="E15" s="6">
        <f>D15*$B$2</f>
        <v>0.1</v>
      </c>
      <c r="F15" t="s">
        <v>22</v>
      </c>
      <c r="G15" s="9">
        <f>E15*0.82</f>
        <v>0.082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s" s="12">
        <v>50</v>
      </c>
      <c r="E2" t="s" s="12"/>
      <c r="F2"/>
    </row>
    <row r="3">
      <c r="A3" t="s">
        <v>48</v>
      </c>
      <c r="B3">
        <v>2</v>
      </c>
      <c r="C3" t="s">
        <v>51</v>
      </c>
      <c r="D3" t="s" s="12">
        <v>52</v>
      </c>
      <c r="E3" t="s" s="12"/>
      <c r="F3"/>
    </row>
    <row r="4">
      <c r="A4" t="s">
        <v>48</v>
      </c>
      <c r="B4">
        <v>3</v>
      </c>
      <c r="C4" t="s">
        <v>53</v>
      </c>
      <c r="D4" t="s" s="12">
        <v>54</v>
      </c>
      <c r="E4" t="s" s="12"/>
      <c r="F4"/>
    </row>
    <row r="5">
      <c r="A5" t="s">
        <v>48</v>
      </c>
      <c r="B5">
        <v>4</v>
      </c>
      <c r="C5" t="s">
        <v>55</v>
      </c>
      <c r="D5" t="s" s="12">
        <v>56</v>
      </c>
      <c r="E5" t="s" s="12"/>
      <c r="F5"/>
    </row>
    <row r="6">
      <c r="A6" t="s">
        <v>57</v>
      </c>
      <c r="B6">
        <v>1</v>
      </c>
      <c r="C6" t="s">
        <v>58</v>
      </c>
      <c r="D6" t="s" s="12">
        <v>59</v>
      </c>
      <c r="E6" t="s" s="12"/>
      <c r="F6"/>
    </row>
    <row r="7">
      <c r="A7" t="s">
        <v>57</v>
      </c>
      <c r="B7">
        <v>2</v>
      </c>
      <c r="C7" t="s">
        <v>49</v>
      </c>
      <c r="D7" t="s" s="12">
        <v>60</v>
      </c>
      <c r="E7" t="s" s="12"/>
      <c r="F7"/>
    </row>
    <row r="8">
      <c r="A8" t="s">
        <v>57</v>
      </c>
      <c r="B8">
        <v>3</v>
      </c>
      <c r="C8" t="s">
        <v>61</v>
      </c>
      <c r="D8" t="s" s="12">
        <v>62</v>
      </c>
      <c r="E8" t="s" s="12"/>
      <c r="F8" t="s">
        <v>63</v>
      </c>
    </row>
    <row r="9">
      <c r="A9" t="s">
        <v>57</v>
      </c>
      <c r="B9">
        <v>4</v>
      </c>
      <c r="C9" t="s">
        <v>64</v>
      </c>
      <c r="D9" t="s" s="12">
        <v>65</v>
      </c>
      <c r="E9" t="s" s="12"/>
      <c r="F9"/>
    </row>
    <row r="10">
      <c r="A10" t="s">
        <v>57</v>
      </c>
      <c r="B10">
        <v>5</v>
      </c>
      <c r="C10" t="s">
        <v>66</v>
      </c>
      <c r="D10" t="s" s="12">
        <v>67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48</v>
      </c>
      <c r="C2" t="s">
        <v>72</v>
      </c>
      <c r="D2" s="6">
        <f>'Besoins'!$B$2*10</f>
        <v>10</v>
      </c>
      <c r="E2" t="s">
        <v>3</v>
      </c>
    </row>
    <row r="3">
      <c r="A3">
        <v>1</v>
      </c>
      <c r="B3" t="s">
        <v>73</v>
      </c>
      <c r="C3" t="s">
        <v>72</v>
      </c>
      <c r="D3" s="6">
        <f>'Besoins'!$B$2*0.87</f>
        <v>0.87</v>
      </c>
      <c r="E3" t="s">
        <v>22</v>
      </c>
    </row>
    <row r="4">
      <c r="A4">
        <v>2</v>
      </c>
      <c r="B4" t="s">
        <v>74</v>
      </c>
      <c r="C4" t="s">
        <v>75</v>
      </c>
      <c r="D4" s="6">
        <f>'Besoins'!$B$2*0.3838235294</f>
        <v>0.383824</v>
      </c>
      <c r="E4" t="s">
        <v>22</v>
      </c>
    </row>
    <row r="5">
      <c r="A5">
        <v>2</v>
      </c>
      <c r="B5" t="s">
        <v>76</v>
      </c>
      <c r="C5" t="s">
        <v>75</v>
      </c>
      <c r="D5" s="6">
        <f>'Besoins'!$B$2*0.1919117647</f>
        <v>0.191912</v>
      </c>
      <c r="E5" t="s">
        <v>15</v>
      </c>
    </row>
    <row r="6">
      <c r="A6">
        <v>2</v>
      </c>
      <c r="B6" t="s">
        <v>77</v>
      </c>
      <c r="C6" t="s">
        <v>75</v>
      </c>
      <c r="D6" s="6">
        <f>'Besoins'!$B$2*0.0063970588</f>
        <v>0.006397</v>
      </c>
      <c r="E6" t="s">
        <v>22</v>
      </c>
    </row>
    <row r="7">
      <c r="A7">
        <v>2</v>
      </c>
      <c r="B7" t="s">
        <v>78</v>
      </c>
      <c r="C7" t="s">
        <v>75</v>
      </c>
      <c r="D7" s="6">
        <f>'Besoins'!$B$2*0.2878676471</f>
        <v>0.287868</v>
      </c>
      <c r="E7" t="s">
        <v>22</v>
      </c>
    </row>
    <row r="8">
      <c r="A8">
        <v>1</v>
      </c>
      <c r="B8" t="s">
        <v>79</v>
      </c>
      <c r="C8" t="s">
        <v>75</v>
      </c>
      <c r="D8" s="6">
        <f>'Besoins'!$B$2*0.1</f>
        <v>0.1</v>
      </c>
      <c r="E8" t="s">
        <v>22</v>
      </c>
    </row>
    <row r="9">
      <c r="A9">
        <v>1</v>
      </c>
      <c r="B9" t="s">
        <v>80</v>
      </c>
      <c r="C9" t="s">
        <v>81</v>
      </c>
      <c r="D9" s="6">
        <f>'Besoins'!$B$2*2</f>
        <v>2</v>
      </c>
      <c r="E9" t="s">
        <v>3</v>
      </c>
    </row>
    <row r="10">
      <c r="A10">
        <v>1</v>
      </c>
      <c r="B10" t="s">
        <v>82</v>
      </c>
      <c r="C10" t="s">
        <v>75</v>
      </c>
      <c r="D10" s="6">
        <f>'Besoins'!$B$2*0.1</f>
        <v>0.1</v>
      </c>
      <c r="E10" t="s">
        <v>22</v>
      </c>
    </row>
    <row r="11">
      <c r="A11">
        <v>1</v>
      </c>
      <c r="B11" t="s">
        <v>83</v>
      </c>
      <c r="C11" t="s">
        <v>75</v>
      </c>
      <c r="D11" s="6">
        <f>'Besoins'!$B$2*0.1</f>
        <v>0.1</v>
      </c>
      <c r="E11" t="s">
        <v>22</v>
      </c>
    </row>
    <row r="12">
      <c r="A12">
        <v>1</v>
      </c>
      <c r="B12" t="s">
        <v>84</v>
      </c>
      <c r="C12" t="s">
        <v>75</v>
      </c>
      <c r="D12" s="6">
        <f>'Besoins'!$B$2*0.05</f>
        <v>0.05</v>
      </c>
      <c r="E12" t="s">
        <v>15</v>
      </c>
    </row>
    <row r="13">
      <c r="A13">
        <v>1</v>
      </c>
      <c r="B13" t="s">
        <v>85</v>
      </c>
      <c r="C13" t="s">
        <v>75</v>
      </c>
      <c r="D13" s="6">
        <f>'Besoins'!$B$2*0.5</f>
        <v>0.5</v>
      </c>
      <c r="E1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"PDR-PITHIVIERS · PAT.ENTR.CLASSIQUES · référence : "&amp;Besoins!B3&amp;" "&amp;Besoins!C3&amp;" · multiplicateur réglable sur la feuille ""Besoins"""</f>
        <v>PDR-PITHIVIERS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 t="s" s="15">
        <v>88</v>
      </c>
      <c r="B5" t="str" s="12">
        <f>"[CONFECTIONNER] "&amp;Procedure!D2</f>
        <v>[CONFECTIONNER] Confectionner la creme d'amandes. Beurre pommade+oeufs+amandes+sucre+rhum+vanille.</v>
      </c>
      <c r="C5"/>
      <c r="D5"/>
    </row>
    <row r="6">
      <c r="A6" t="s" s="15">
        <v>89</v>
      </c>
      <c r="B6" t="str" s="12">
        <f>"[FOURRER] "&amp;Procedure!D3</f>
        <v>[FOURRER] Fourrer. Disque garni de creme d'amandes, couvercle colle, chiquete.</v>
      </c>
      <c r="C6"/>
      <c r="D6"/>
    </row>
    <row r="7">
      <c r="A7" t="s" s="15">
        <v>90</v>
      </c>
      <c r="B7" t="str" s="12">
        <f>"[DORER] "&amp;Procedure!D4</f>
        <v>[DORER] Dorer et decorer. Incise au dos du couteau en rosace.</v>
      </c>
      <c r="C7"/>
      <c r="D7"/>
    </row>
    <row r="8">
      <c r="A8" t="s" s="15">
        <v>91</v>
      </c>
      <c r="B8" t="str" s="12">
        <f>"[CUIRE] "&amp;Procedure!D5</f>
        <v>[CUIRE] Cuire. 200 degres.</v>
      </c>
      <c r="C8"/>
      <c r="D8"/>
    </row>
    <row r="9">
      <c r="A9"/>
      <c r="B9"/>
      <c r="C9"/>
      <c r="D9"/>
    </row>
    <row r="10">
      <c r="A10" t="s" s="14">
        <v>92</v>
      </c>
      <c r="B10"/>
      <c r="C10"/>
      <c r="D10"/>
    </row>
    <row r="11">
      <c r="A11" t="s" s="15">
        <v>88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89</v>
      </c>
      <c r="B12" t="str" s="12">
        <f>"[CONFECTIONNER] "&amp;Procedure!D7</f>
        <v>[CONFECTIONNER] Confectionner la detrempe. Fontaine farine+sel, eau incorporee, petrir sans corser.</v>
      </c>
      <c r="C12"/>
      <c r="D12"/>
    </row>
    <row r="13">
      <c r="A13" t="s" s="15">
        <v>90</v>
      </c>
      <c r="B13" t="str" s="12">
        <f>"[REPOSER] "&amp;Procedure!D8</f>
        <v>[REPOSER] Laisser reposer au froid. Inciser, filmer, repos minimum 30 min.</v>
      </c>
      <c r="C13"/>
      <c r="D13"/>
    </row>
    <row r="14">
      <c r="A14" t="s" s="15">
        <v>91</v>
      </c>
      <c r="B14" t="str" s="12">
        <f>"[PRÉPARER] "&amp;Procedure!D9</f>
        <v>[PRÉPARER] Preparer le beurre de tourage. Travailler a la meme consistance que la detrempe, former un carre.</v>
      </c>
      <c r="C14"/>
      <c r="D14"/>
    </row>
    <row r="15">
      <c r="A15" t="s" s="15">
        <v>93</v>
      </c>
      <c r="B15" t="str" s="12">
        <f>"[BEURRER] "&amp;Procedure!D10</f>
        <v>[BEURRER] Enfermer le beurre et tourer. 6 tours au total (simples ou doubles), toujours plies dans le meme sens, avec repos froid entre chaque serie de tours.</v>
      </c>
      <c r="C15"/>
      <c r="D15"/>
    </row>
    <row r="16">
      <c r="A16"/>
      <c r="B16"/>
      <c r="C16"/>
      <c r="D16"/>
    </row>
    <row r="17">
      <c r="A17" t="s" s="16">
        <v>94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2026-08-01T02:02:14Z</dcterms:created>
  <dc:title>Pithiviers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2026-08-01T02:02:14Z</dcterms:modified>
  <cp:revision>1</cp:revision>
</cp:coreProperties>
</file>