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<sst xmlns="http://schemas.openxmlformats.org/spreadsheetml/2006/main" count="114" uniqueCount="114">
  <si>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</si>
  <si>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</si>
  <si>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</si>
  <si>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</si>
  <si>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</si>
  <si>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</si>
  <si>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</si>
  <si>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</si>
  <si>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</si>
  <si>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</si>
  <si>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</si>
  <si>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</si>
  <si>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</si>
  <si>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</si>
  <si>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</si>
  <si>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</si>
  <si>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</si>
  <si>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</si>
  <si>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</si>
  <si>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</si>
  <si>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</si>
  <si>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</si>
  <si>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</si>
  <si>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</si>
  <si>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</si>
  <si>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</si>
  <si>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</si>
  <si>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</si>
  <si>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</si>
  <si>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</si>
  <si>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</si>
  <si>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</si>
  <si>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</si>
  <si>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</si>
  <si>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</si>
  <si>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</si>
  <si>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</si>
  <si>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</si>
  <si>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</si>
  <si>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</si>
  <si>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</si>
  <si>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</si>
  <si>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</si>
  <si>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</si>
  <si>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</si>
  <si>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</si>
  <si>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</si>
  <si>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</si>
  <si>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</si>
  <si>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</si>
  <si>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</si>
  <si>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</si>
  <si>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</si>
  <si>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 (PDR)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</si>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</sst>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0.186949</v>
      </c>
      <c r="E8" s="6">
        <f>D8*$B$2</f>
        <v>0.186949</v>
      </c>
      <c r="F8" t="s">
        <v>18</v>
      </c>
      <c r="G8" s="9">
        <f>E8*3.9513900535</f>
        <v>0.738708</v>
      </c>
    </row>
    <row r="9">
      <c r="A9" t="s" s="8">
        <v>19</v>
      </c>
      <c r="B9" t="s">
        <v>20</v>
      </c>
      <c r="C9" t="s">
        <v>21</v>
      </c>
      <c r="D9" s="4">
        <v>3.157895</v>
      </c>
      <c r="E9" s="6">
        <f>D9*$B$2</f>
        <v>3.157895</v>
      </c>
      <c r="F9" t="s">
        <v>3</v>
      </c>
      <c r="G9" s="9">
        <f>E9*0.2699999775</f>
        <v>0.852632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18</v>
      </c>
      <c r="G10" s="9">
        <f>E10*5.5</f>
        <v>0.275</v>
      </c>
    </row>
    <row r="11">
      <c r="A11" t="s" s="8">
        <v>25</v>
      </c>
      <c r="B11" t="s">
        <v>26</v>
      </c>
      <c r="C11" t="s">
        <v>27</v>
      </c>
      <c r="D11" s="4">
        <v>0.124632</v>
      </c>
      <c r="E11" s="6">
        <f>D11*$B$2</f>
        <v>0.124632</v>
      </c>
      <c r="F11" t="s">
        <v>28</v>
      </c>
      <c r="G11" s="9">
        <f>E11*0.0030000085</f>
        <v>0.000374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E12*18.3</f>
        <v>0.915</v>
      </c>
    </row>
    <row r="13">
      <c r="A13" t="s">
        <v>32</v>
      </c>
      <c r="B13" t="s">
        <v>33</v>
      </c>
      <c r="C13" t="s">
        <v>34</v>
      </c>
      <c r="D13" s="4">
        <v>0.349265</v>
      </c>
      <c r="E13" s="6">
        <f>D13*$B$2</f>
        <v>0.349265</v>
      </c>
      <c r="F13" t="s">
        <v>18</v>
      </c>
      <c r="G13" s="9">
        <f>E13*0.5599995284</f>
        <v>0.195588</v>
      </c>
    </row>
    <row r="14">
      <c r="A14" t="s" s="8">
        <v>35</v>
      </c>
      <c r="B14" t="s">
        <v>36</v>
      </c>
      <c r="C14" t="s">
        <v>21</v>
      </c>
      <c r="D14" s="4">
        <v>1</v>
      </c>
      <c r="E14" s="6">
        <f>D14*$B$2</f>
        <v>1</v>
      </c>
      <c r="F14" t="s">
        <v>28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0.004154</v>
      </c>
      <c r="E15" s="6">
        <f>D15*$B$2</f>
        <v>0.004154</v>
      </c>
      <c r="F15" t="s">
        <v>18</v>
      </c>
      <c r="G15" s="9">
        <f>E15*0.3500346937</f>
        <v>0.001454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18</v>
      </c>
      <c r="G16" s="9">
        <f>E16*4.2</f>
        <v>0.42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18</v>
      </c>
      <c r="G17" s="9">
        <f>E17*0.82</f>
        <v>0.205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62</v>
      </c>
      <c r="B6">
        <v>1</v>
      </c>
      <c r="C6" t="s">
        <v>63</v>
      </c>
      <c r="D6" t="s" s="12">
        <v>64</v>
      </c>
      <c r="E6" t="s" s="12"/>
      <c r="F6"/>
    </row>
    <row r="7">
      <c r="A7" t="s">
        <v>62</v>
      </c>
      <c r="B7">
        <v>2</v>
      </c>
      <c r="C7" t="s">
        <v>65</v>
      </c>
      <c r="D7" t="s" s="12">
        <v>66</v>
      </c>
      <c r="E7" t="s" s="12"/>
      <c r="F7"/>
    </row>
    <row r="8">
      <c r="A8" t="s">
        <v>62</v>
      </c>
      <c r="B8">
        <v>3</v>
      </c>
      <c r="C8" t="s">
        <v>67</v>
      </c>
      <c r="D8" t="s" s="12">
        <v>68</v>
      </c>
      <c r="E8" t="s" s="12"/>
      <c r="F8" t="s">
        <v>69</v>
      </c>
    </row>
    <row r="9">
      <c r="A9" t="s">
        <v>62</v>
      </c>
      <c r="B9">
        <v>4</v>
      </c>
      <c r="C9" t="s">
        <v>70</v>
      </c>
      <c r="D9" t="s" s="12">
        <v>71</v>
      </c>
      <c r="E9" t="s" s="12"/>
      <c r="F9"/>
    </row>
    <row r="10">
      <c r="A10" t="s">
        <v>62</v>
      </c>
      <c r="B10">
        <v>5</v>
      </c>
      <c r="C10" t="s">
        <v>72</v>
      </c>
      <c r="D10" t="s" s="12">
        <v>73</v>
      </c>
      <c r="E10" t="s" s="12"/>
      <c r="F10"/>
    </row>
    <row r="11">
      <c r="A11" t="s">
        <v>74</v>
      </c>
      <c r="B11">
        <v>1</v>
      </c>
      <c r="C11" t="s">
        <v>63</v>
      </c>
      <c r="D11" t="s" s="12">
        <v>64</v>
      </c>
      <c r="E11" t="s" s="12"/>
      <c r="F11"/>
    </row>
    <row r="12">
      <c r="A12" t="s">
        <v>74</v>
      </c>
      <c r="B12">
        <v>2</v>
      </c>
      <c r="C12" t="s">
        <v>75</v>
      </c>
      <c r="D12" t="s" s="12">
        <v>76</v>
      </c>
      <c r="E12" t="s" s="12"/>
      <c r="F12"/>
    </row>
    <row r="13">
      <c r="A13" t="s">
        <v>74</v>
      </c>
      <c r="B13">
        <v>3</v>
      </c>
      <c r="C13" t="s">
        <v>77</v>
      </c>
      <c r="D13" t="s" s="12">
        <v>78</v>
      </c>
      <c r="E13" t="s" s="12"/>
      <c r="F13"/>
    </row>
    <row r="14">
      <c r="A14" t="s">
        <v>74</v>
      </c>
      <c r="B14">
        <v>4</v>
      </c>
      <c r="C14" t="s">
        <v>79</v>
      </c>
      <c r="D14" t="s" s="12">
        <v>80</v>
      </c>
      <c r="E14" t="s" s="12"/>
      <c r="F14" t="s">
        <v>81</v>
      </c>
    </row>
    <row r="15">
      <c r="A15" t="s">
        <v>74</v>
      </c>
      <c r="B15">
        <v>5</v>
      </c>
      <c r="C15" t="s">
        <v>82</v>
      </c>
      <c r="D15" t="s" s="12">
        <v>83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'Besoins'!$B$2*10</f>
        <v>10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'Besoins'!$B$2*0.565</f>
        <v>0.565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'Besoins'!$B$2*0.2492647059</f>
        <v>0.249265</v>
      </c>
      <c r="E4" t="s">
        <v>18</v>
      </c>
    </row>
    <row r="5">
      <c r="A5">
        <v>2</v>
      </c>
      <c r="B5" t="s">
        <v>92</v>
      </c>
      <c r="C5" t="s">
        <v>91</v>
      </c>
      <c r="D5" s="6">
        <f>'Besoins'!$B$2*0.1246323529</f>
        <v>0.124632</v>
      </c>
      <c r="E5" t="s">
        <v>28</v>
      </c>
    </row>
    <row r="6">
      <c r="A6">
        <v>2</v>
      </c>
      <c r="B6" t="s">
        <v>93</v>
      </c>
      <c r="C6" t="s">
        <v>91</v>
      </c>
      <c r="D6" s="6">
        <f>'Besoins'!$B$2*0.0041544118</f>
        <v>0.004154</v>
      </c>
      <c r="E6" t="s">
        <v>18</v>
      </c>
    </row>
    <row r="7">
      <c r="A7">
        <v>2</v>
      </c>
      <c r="B7" t="s">
        <v>94</v>
      </c>
      <c r="C7" t="s">
        <v>91</v>
      </c>
      <c r="D7" s="6">
        <f>'Besoins'!$B$2*0.1869485294</f>
        <v>0.186949</v>
      </c>
      <c r="E7" t="s">
        <v>18</v>
      </c>
    </row>
    <row r="8">
      <c r="A8">
        <v>1</v>
      </c>
      <c r="B8" t="s">
        <v>95</v>
      </c>
      <c r="C8" t="s">
        <v>88</v>
      </c>
      <c r="D8" s="6">
        <f>'Besoins'!$B$2*1.47</f>
        <v>1.47</v>
      </c>
      <c r="E8" t="s">
        <v>18</v>
      </c>
    </row>
    <row r="9">
      <c r="A9">
        <v>2</v>
      </c>
      <c r="B9" t="s">
        <v>96</v>
      </c>
      <c r="C9" t="s">
        <v>91</v>
      </c>
      <c r="D9" s="6">
        <f>'Besoins'!$B$2*1</f>
        <v>1</v>
      </c>
      <c r="E9" t="s">
        <v>28</v>
      </c>
    </row>
    <row r="10">
      <c r="A10">
        <v>2</v>
      </c>
      <c r="B10" t="s">
        <v>97</v>
      </c>
      <c r="C10" t="s">
        <v>98</v>
      </c>
      <c r="D10" s="6">
        <f>'Besoins'!$B$2*0.12</f>
        <v>0.12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'Besoins'!$B$2*0.25</f>
        <v>0.25</v>
      </c>
      <c r="E11" t="s">
        <v>18</v>
      </c>
    </row>
    <row r="12">
      <c r="A12">
        <v>2</v>
      </c>
      <c r="B12" t="s">
        <v>90</v>
      </c>
      <c r="C12" t="s">
        <v>91</v>
      </c>
      <c r="D12" s="6">
        <f>'Besoins'!$B$2*0.1</f>
        <v>0.1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</f>
        <v>1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'Besoins'!$B$2*0.05</f>
        <v>0.05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'Besoins'!$B$2*0.05</f>
        <v>0.05</v>
      </c>
      <c r="E15" t="s">
        <v>18</v>
      </c>
    </row>
    <row r="16">
      <c r="A16">
        <v>1</v>
      </c>
      <c r="B16" t="s">
        <v>103</v>
      </c>
      <c r="C16" t="s">
        <v>91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feuilletage a plat. Grille dessus pour empecher de gonfler.</v>
      </c>
      <c r="C5"/>
      <c r="D5"/>
    </row>
    <row r="6">
      <c r="A6" t="s" s="15">
        <v>107</v>
      </c>
      <c r="B6" t="str" s="12">
        <f>"[RETOURNER] "&amp;Procedure!D3</f>
        <v>[RETOURNER] Retourner et sucrer. Aux 3/4 cuisson, sucre glace, glace au four.</v>
      </c>
      <c r="C6"/>
      <c r="D6"/>
    </row>
    <row r="7">
      <c r="A7" t="s" s="15">
        <v>108</v>
      </c>
      <c r="B7" t="str" s="12">
        <f>"[DÉTAILLER] "&amp;Procedure!D4</f>
        <v>[DÉTAILLER] Detailler 3 bandes. Intercalees de creme patissiere.</v>
      </c>
      <c r="C7"/>
      <c r="D7"/>
    </row>
    <row r="8">
      <c r="A8" t="s" s="15">
        <v>109</v>
      </c>
      <c r="B8" t="str" s="12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108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109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111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