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<sst xmlns="http://schemas.openxmlformats.org/spreadsheetml/2006/main" count="101" uniqueCount="101">
  <si>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</si>
  <si>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</si>
  <si>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</si>
  <si>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</si>
  <si>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</si>
  <si>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</si>
  <si>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</si>
  <si>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</si>
  <si>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</si>
  <si>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</si>
  <si>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</si>
  <si>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</si>
  <si>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</si>
  <si>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</si>
  <si>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</si>
  <si>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</si>
  <si>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</si>
  <si>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</si>
  <si>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</si>
  <si>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</si>
  <si>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</si>
  <si>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</si>
  <si>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</si>
  <si>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</si>
  <si>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</si>
  <si>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</si>
  <si>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</si>
  <si>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</si>
  <si>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</si>
  <si>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</si>
  <si>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</si>
  <si>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</si>
  <si>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</si>
  <si>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</si>
  <si>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</si>
  <si>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</si>
  <si>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</si>
  <si>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</si>
  <si>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</si>
  <si>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</si>
  <si>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</si>
  <si>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</si>
  <si>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</si>
  <si>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</si>
  <si>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</si>
  <si>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</si>
  <si>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</si>
  <si>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</si>
  <si>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</si>
  <si>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</si>
  <si>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Tartelettes au chocolat (PDR)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</si>
  <si>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</si>
  <si>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</si>
  <si>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</si>
  <si>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</si>
  <si>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</si>
  <si>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</si>
  <si>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</si>
  <si>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</si>
  <si>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</si>
  <si>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</si>
  <si>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</si>
  <si>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</si>
  <si>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</si>
  <si>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</si>
  <si>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</si>
  <si>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</si>
  <si>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</si>
  <si>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</si>
  <si>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</si>
  <si>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</si>
  <si>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</si>
  <si>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</si>
  <si>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</si>
  <si>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</si>
  <si>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</si>
  <si>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</si>
  <si>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amande (PDR)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</si>
  <si>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</si>
  <si>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</si>
  <si>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</si>
  <si>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</si>
  <si>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</si>
  <si>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</si>
  <si>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</si>
  <si>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</si>
  <si>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 (conv.)</t>
  </si>
  <si>
    <t>conversion</t>
  </si>
  <si>
    <t xml:space="preserve">    ↳ Ganache chocolat depart chaud (PDR)</t>
  </si>
  <si>
    <t xml:space="preserve">        ↳ Chocolat noir 50% cacao pistoles sac 5kg</t>
  </si>
  <si>
    <t xml:space="preserve">        ↳ Crème liquide entière 35% MG UHT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</si>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</sst>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0.207286</v>
      </c>
      <c r="E7" s="6">
        <f>D7*$B$2</f>
        <v>0.207286</v>
      </c>
      <c r="F7" t="s">
        <v>15</v>
      </c>
      <c r="G7" s="9">
        <f>E7*3.9514082381</f>
        <v>0.819072</v>
      </c>
    </row>
    <row r="8">
      <c r="A8" t="s" s="8">
        <v>16</v>
      </c>
      <c r="B8" t="s">
        <v>17</v>
      </c>
      <c r="C8" t="s">
        <v>18</v>
      </c>
      <c r="D8" s="4">
        <v>1.454642</v>
      </c>
      <c r="E8" s="6">
        <f>D8*$B$2</f>
        <v>1.454642</v>
      </c>
      <c r="F8" t="s">
        <v>3</v>
      </c>
      <c r="G8" s="9">
        <f>E8*0.2699999312</f>
        <v>0.392753</v>
      </c>
    </row>
    <row r="9">
      <c r="A9" t="s" s="8">
        <v>19</v>
      </c>
      <c r="B9" t="s">
        <v>20</v>
      </c>
      <c r="C9" t="s">
        <v>21</v>
      </c>
      <c r="D9" s="4">
        <v>0.027638</v>
      </c>
      <c r="E9" s="6">
        <f>D9*$B$2</f>
        <v>0.027638</v>
      </c>
      <c r="F9" t="s">
        <v>22</v>
      </c>
      <c r="G9" s="9">
        <f>E9*0.0030000207</f>
        <v>0.000083</v>
      </c>
    </row>
    <row r="10">
      <c r="A10" t="s">
        <v>23</v>
      </c>
      <c r="B10" t="s">
        <v>24</v>
      </c>
      <c r="C10" t="s">
        <v>25</v>
      </c>
      <c r="D10" s="4">
        <v>0.041457</v>
      </c>
      <c r="E10" s="6">
        <f>D10*$B$2</f>
        <v>0.041457</v>
      </c>
      <c r="F10" t="s">
        <v>15</v>
      </c>
      <c r="G10" s="9">
        <f>E10*16.5801145535</f>
        <v>0.687362</v>
      </c>
    </row>
    <row r="11">
      <c r="A11" t="s">
        <v>26</v>
      </c>
      <c r="B11" t="s">
        <v>27</v>
      </c>
      <c r="C11" t="s">
        <v>25</v>
      </c>
      <c r="D11" s="4">
        <v>0.3336</v>
      </c>
      <c r="E11" s="6">
        <f>D11*$B$2</f>
        <v>0.3336</v>
      </c>
      <c r="F11" t="s">
        <v>15</v>
      </c>
      <c r="G11" s="9">
        <f>E11*18.3</f>
        <v>6.10488</v>
      </c>
    </row>
    <row r="12">
      <c r="A12" t="s">
        <v>28</v>
      </c>
      <c r="B12" t="s">
        <v>29</v>
      </c>
      <c r="C12" t="s">
        <v>30</v>
      </c>
      <c r="D12" s="4">
        <v>0.345477</v>
      </c>
      <c r="E12" s="6">
        <f>D12*$B$2</f>
        <v>0.345477</v>
      </c>
      <c r="F12" t="s">
        <v>15</v>
      </c>
      <c r="G12" s="9">
        <f>E12*0.5600006272</f>
        <v>0.193467</v>
      </c>
    </row>
    <row r="13">
      <c r="A13" t="s">
        <v>31</v>
      </c>
      <c r="B13" t="s">
        <v>32</v>
      </c>
      <c r="C13" t="s">
        <v>33</v>
      </c>
      <c r="D13" s="4">
        <v>0.2664</v>
      </c>
      <c r="E13" s="6">
        <f>D13*$B$2</f>
        <v>0.2664</v>
      </c>
      <c r="F13" t="s">
        <v>22</v>
      </c>
      <c r="G13" s="9">
        <f>E13*2.85</f>
        <v>0.75924</v>
      </c>
    </row>
    <row r="14">
      <c r="A14" t="s">
        <v>34</v>
      </c>
      <c r="B14" t="s">
        <v>35</v>
      </c>
      <c r="C14" t="s">
        <v>36</v>
      </c>
      <c r="D14" s="4">
        <v>0.00691</v>
      </c>
      <c r="E14" s="6">
        <f>D14*$B$2</f>
        <v>0.00691</v>
      </c>
      <c r="F14" t="s">
        <v>15</v>
      </c>
      <c r="G14" s="9">
        <f>E14*4.1997251089</f>
        <v>0.02902</v>
      </c>
    </row>
    <row r="15">
      <c r="A15" t="s">
        <v>37</v>
      </c>
      <c r="B15" t="s">
        <v>38</v>
      </c>
      <c r="C15" t="s">
        <v>39</v>
      </c>
      <c r="D15" s="4">
        <v>0.002764</v>
      </c>
      <c r="E15" s="6">
        <f>D15*$B$2</f>
        <v>0.002764</v>
      </c>
      <c r="F15" t="s">
        <v>15</v>
      </c>
      <c r="G15" s="9">
        <f>E15*0.3499770924</f>
        <v>0.000967</v>
      </c>
    </row>
    <row r="16">
      <c r="A16" t="s">
        <v>40</v>
      </c>
      <c r="B16" t="s">
        <v>41</v>
      </c>
      <c r="C16" t="s">
        <v>42</v>
      </c>
      <c r="D16" s="4">
        <v>0.138191</v>
      </c>
      <c r="E16" s="6">
        <f>D16*$B$2</f>
        <v>0.138191</v>
      </c>
      <c r="F16" t="s">
        <v>15</v>
      </c>
      <c r="G16" s="9">
        <f>E16*1.0499996564</f>
        <v>0.145101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50</v>
      </c>
      <c r="B4">
        <v>3</v>
      </c>
      <c r="C4" t="s">
        <v>55</v>
      </c>
      <c r="D4" t="s" s="12">
        <v>56</v>
      </c>
      <c r="E4" t="s" s="12"/>
      <c r="F4"/>
    </row>
    <row r="5">
      <c r="A5" t="s">
        <v>57</v>
      </c>
      <c r="B5">
        <v>1</v>
      </c>
      <c r="C5" t="s">
        <v>58</v>
      </c>
      <c r="D5" t="s" s="12">
        <v>59</v>
      </c>
      <c r="E5" t="s" s="12"/>
      <c r="F5"/>
    </row>
    <row r="6">
      <c r="A6" t="s">
        <v>57</v>
      </c>
      <c r="B6">
        <v>2</v>
      </c>
      <c r="C6" t="s">
        <v>60</v>
      </c>
      <c r="D6" t="s" s="12">
        <v>61</v>
      </c>
      <c r="E6" t="s" s="12"/>
      <c r="F6"/>
    </row>
    <row r="7">
      <c r="A7" t="s">
        <v>57</v>
      </c>
      <c r="B7">
        <v>3</v>
      </c>
      <c r="C7" t="s">
        <v>62</v>
      </c>
      <c r="D7" t="s" s="12">
        <v>63</v>
      </c>
      <c r="E7" t="s" s="12"/>
      <c r="F7"/>
    </row>
    <row r="8">
      <c r="A8" t="s">
        <v>57</v>
      </c>
      <c r="B8">
        <v>4</v>
      </c>
      <c r="C8" t="s">
        <v>62</v>
      </c>
      <c r="D8" t="s" s="12">
        <v>64</v>
      </c>
      <c r="E8" t="s" s="12"/>
      <c r="F8"/>
    </row>
    <row r="9">
      <c r="A9" t="s">
        <v>57</v>
      </c>
      <c r="B9">
        <v>5</v>
      </c>
      <c r="C9" t="s">
        <v>65</v>
      </c>
      <c r="D9" t="s" s="12">
        <v>66</v>
      </c>
      <c r="E9" t="s" s="12"/>
      <c r="F9"/>
    </row>
    <row r="10">
      <c r="A10" t="s">
        <v>67</v>
      </c>
      <c r="B10">
        <v>1</v>
      </c>
      <c r="C10" t="s">
        <v>58</v>
      </c>
      <c r="D10" t="s" s="12">
        <v>59</v>
      </c>
      <c r="E10" t="s" s="12"/>
      <c r="F10"/>
    </row>
    <row r="11">
      <c r="A11" t="s">
        <v>67</v>
      </c>
      <c r="B11">
        <v>2</v>
      </c>
      <c r="C11" t="s">
        <v>53</v>
      </c>
      <c r="D11" t="s" s="12">
        <v>68</v>
      </c>
      <c r="E11" t="s" s="12"/>
      <c r="F11"/>
    </row>
    <row r="12">
      <c r="A12" t="s">
        <v>67</v>
      </c>
      <c r="B12">
        <v>3</v>
      </c>
      <c r="C12" t="s">
        <v>62</v>
      </c>
      <c r="D12" t="s" s="12">
        <v>69</v>
      </c>
      <c r="E12" t="s" s="12"/>
      <c r="F12"/>
    </row>
    <row r="13">
      <c r="A13" t="s">
        <v>67</v>
      </c>
      <c r="B13">
        <v>4</v>
      </c>
      <c r="C13" t="s">
        <v>70</v>
      </c>
      <c r="D13" t="s" s="12">
        <v>71</v>
      </c>
      <c r="E13" t="s" s="12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50</v>
      </c>
      <c r="C2" t="s">
        <v>76</v>
      </c>
      <c r="D2" s="6">
        <f>'Besoins'!$B$2*10</f>
        <v>10</v>
      </c>
      <c r="E2" t="s">
        <v>3</v>
      </c>
    </row>
    <row r="3">
      <c r="A3">
        <v>1</v>
      </c>
      <c r="B3" t="s">
        <v>77</v>
      </c>
      <c r="C3" t="s">
        <v>76</v>
      </c>
      <c r="D3" s="6">
        <f>'Besoins'!$B$2*0.825</f>
        <v>0.825</v>
      </c>
      <c r="E3" t="s">
        <v>15</v>
      </c>
    </row>
    <row r="4">
      <c r="A4">
        <v>2</v>
      </c>
      <c r="B4" t="s">
        <v>78</v>
      </c>
      <c r="C4" t="s">
        <v>79</v>
      </c>
      <c r="D4" s="6">
        <f>'Besoins'!$B$2*0.3454773869</f>
        <v>0.345477</v>
      </c>
      <c r="E4" t="s">
        <v>15</v>
      </c>
    </row>
    <row r="5">
      <c r="A5">
        <v>2</v>
      </c>
      <c r="B5" t="s">
        <v>80</v>
      </c>
      <c r="C5" t="s">
        <v>79</v>
      </c>
      <c r="D5" s="6">
        <f>'Besoins'!$B$2*0.2072864322</f>
        <v>0.207286</v>
      </c>
      <c r="E5" t="s">
        <v>15</v>
      </c>
    </row>
    <row r="6">
      <c r="A6">
        <v>2</v>
      </c>
      <c r="B6" t="s">
        <v>81</v>
      </c>
      <c r="C6" t="s">
        <v>79</v>
      </c>
      <c r="D6" s="6">
        <f>'Besoins'!$B$2*0.0414572864</f>
        <v>0.041457</v>
      </c>
      <c r="E6" t="s">
        <v>15</v>
      </c>
    </row>
    <row r="7">
      <c r="A7">
        <v>2</v>
      </c>
      <c r="B7" t="s">
        <v>82</v>
      </c>
      <c r="C7" t="s">
        <v>79</v>
      </c>
      <c r="D7" s="6">
        <f>'Besoins'!$B$2*0.0027638191</f>
        <v>0.002764</v>
      </c>
      <c r="E7" t="s">
        <v>15</v>
      </c>
    </row>
    <row r="8">
      <c r="A8">
        <v>2</v>
      </c>
      <c r="B8" t="s">
        <v>83</v>
      </c>
      <c r="C8" t="s">
        <v>79</v>
      </c>
      <c r="D8" s="6">
        <f>'Besoins'!$B$2*0.027638191</f>
        <v>0.027638</v>
      </c>
      <c r="E8" t="s">
        <v>22</v>
      </c>
    </row>
    <row r="9">
      <c r="A9">
        <v>2</v>
      </c>
      <c r="B9" t="s">
        <v>84</v>
      </c>
      <c r="C9" t="s">
        <v>79</v>
      </c>
      <c r="D9" s="6">
        <f>'Besoins'!$B$2*0.1381909548</f>
        <v>0.138191</v>
      </c>
      <c r="E9" t="s">
        <v>15</v>
      </c>
    </row>
    <row r="10">
      <c r="A10">
        <v>2</v>
      </c>
      <c r="B10" t="s">
        <v>85</v>
      </c>
      <c r="C10" t="s">
        <v>79</v>
      </c>
      <c r="D10" s="6">
        <f>'Besoins'!$B$2*0.0069095477</f>
        <v>0.00691</v>
      </c>
      <c r="E10" t="s">
        <v>15</v>
      </c>
    </row>
    <row r="11">
      <c r="A11">
        <v>2</v>
      </c>
      <c r="B11" t="s">
        <v>86</v>
      </c>
      <c r="C11" t="s">
        <v>87</v>
      </c>
      <c r="D11" s="6">
        <f>'Besoins'!$B$2*0.0552763819</f>
        <v>0.055276</v>
      </c>
      <c r="E11" t="s">
        <v>15</v>
      </c>
    </row>
    <row r="12">
      <c r="A12">
        <v>1</v>
      </c>
      <c r="B12" t="s">
        <v>88</v>
      </c>
      <c r="C12" t="s">
        <v>76</v>
      </c>
      <c r="D12" s="6">
        <f>'Besoins'!$B$2*0.6</f>
        <v>0.6</v>
      </c>
      <c r="E12" t="s">
        <v>15</v>
      </c>
    </row>
    <row r="13">
      <c r="A13">
        <v>2</v>
      </c>
      <c r="B13" t="s">
        <v>89</v>
      </c>
      <c r="C13" t="s">
        <v>79</v>
      </c>
      <c r="D13" s="6">
        <f>'Besoins'!$B$2*0.3336</f>
        <v>0.3336</v>
      </c>
      <c r="E13" t="s">
        <v>15</v>
      </c>
    </row>
    <row r="14">
      <c r="A14">
        <v>2</v>
      </c>
      <c r="B14" t="s">
        <v>90</v>
      </c>
      <c r="C14" t="s">
        <v>79</v>
      </c>
      <c r="D14" s="6">
        <f>'Besoins'!$B$2*0.2664</f>
        <v>0.2664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"[CUIRE] "&amp;Procedure!D2</f>
        <v>[CUIRE] Cuire les fonds a blanc. Decercler.</v>
      </c>
      <c r="C5"/>
      <c r="D5"/>
    </row>
    <row r="6">
      <c r="A6" t="s" s="15">
        <v>94</v>
      </c>
      <c r="B6" t="str" s="12">
        <f>"[ÉTUVER] "&amp;Procedure!D3</f>
        <v>[ÉTUVER] Couler la ganache. Dans les fonds.</v>
      </c>
      <c r="C6"/>
      <c r="D6"/>
    </row>
    <row r="7">
      <c r="A7" t="s" s="15">
        <v>95</v>
      </c>
      <c r="B7" t="str" s="12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4">
        <v>96</v>
      </c>
      <c r="B9"/>
      <c r="C9"/>
      <c r="D9"/>
    </row>
    <row r="10">
      <c r="A10" t="s" s="15">
        <v>93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94</v>
      </c>
      <c r="B11" t="str" s="12">
        <f>"[SABLER] "&amp;Procedure!D6</f>
        <v>[SABLER] Sabler farine, beurre et poudre d'amandes. Jusqu'a texture homogene.</v>
      </c>
      <c r="C11"/>
      <c r="D11"/>
    </row>
    <row r="12">
      <c r="A12" t="s" s="15">
        <v>95</v>
      </c>
      <c r="B12" t="str" s="12">
        <f>"[INCORPORER] "&amp;Procedure!D7</f>
        <v>[INCORPORER] Ajouter sel et sucre glace. Melanger.</v>
      </c>
      <c r="C12"/>
      <c r="D12"/>
    </row>
    <row r="13">
      <c r="A13" t="s" s="15">
        <v>97</v>
      </c>
      <c r="B13" t="str" s="12">
        <f>"[INCORPORER] "&amp;Procedure!D8</f>
        <v>[INCORPORER] Ajouter jaune, eau et levure. Fraiser rapidement sans corser.</v>
      </c>
      <c r="C13"/>
      <c r="D13"/>
    </row>
    <row r="14">
      <c r="A14" t="s" s="15">
        <v>98</v>
      </c>
      <c r="B14" t="str" s="12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 t="s" s="15">
        <v>93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94</v>
      </c>
      <c r="B18" t="str" s="12">
        <f>"[ÉTUVER] "&amp;Procedure!D11</f>
        <v>[ÉTUVER] Fondre le chocolat. Au bain-marie.</v>
      </c>
      <c r="C18"/>
      <c r="D18"/>
    </row>
    <row r="19">
      <c r="A19" t="s" s="15">
        <v>95</v>
      </c>
      <c r="B19" t="str" s="12">
        <f>"[INCORPORER] "&amp;Procedure!D12</f>
        <v>[INCORPORER] Ajouter la creme. Chaude, en 3 fois, en remuant pour l'emulsion.</v>
      </c>
      <c r="C19"/>
      <c r="D19"/>
    </row>
    <row r="20">
      <c r="A20" t="s" s="15">
        <v>97</v>
      </c>
      <c r="B20" t="str" s="12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6">
        <v>100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