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<sst xmlns="http://schemas.openxmlformats.org/spreadsheetml/2006/main" count="98" uniqueCount="98">
  <si>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</si>
  <si>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</si>
  <si>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</si>
  <si>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</si>
  <si>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</si>
  <si>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</si>
  <si>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</si>
  <si>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</si>
  <si>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</si>
  <si>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</si>
  <si>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</si>
  <si>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</si>
  <si>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</si>
  <si>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</si>
  <si>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</si>
  <si>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</si>
  <si>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</si>
  <si>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</si>
  <si>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</si>
  <si>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</si>
  <si>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</si>
  <si>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</si>
  <si>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</si>
  <si>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</si>
  <si>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</si>
  <si>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</si>
  <si>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</si>
  <si>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</si>
  <si>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</si>
  <si>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</si>
  <si>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</si>
  <si>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</si>
  <si>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</si>
  <si>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</si>
  <si>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</si>
  <si>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</si>
  <si>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</si>
  <si>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</si>
  <si>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</si>
  <si>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</si>
  <si>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</si>
  <si>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</si>
  <si>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</si>
  <si>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</si>
  <si>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</si>
  <si>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</si>
  <si>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</si>
  <si>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(PDR)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</si>
  <si>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</si>
  <si>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</si>
  <si>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</si>
  <si>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</si>
  <si>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</si>
  <si>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</si>
  <si>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</si>
  <si>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</si>
  <si>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</si>
  <si>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</si>
  <si>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</si>
  <si>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</si>
  <si>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</si>
  <si>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</si>
  <si>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</si>
  <si>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</si>
  <si>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</si>
  <si>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</si>
  <si>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</si>
  <si>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</si>
  <si>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</si>
  <si>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</si>
  <si>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</si>
  <si>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</si>
  <si>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</si>
  <si>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</si>
  <si>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</si>
  <si>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</si>
  <si>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</si>
  <si>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</si>
  <si>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</si>
  <si>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</si>
  <si>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</si>
  <si>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</si>
  <si>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</si>
  <si>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</si>
  <si>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</si>
  <si>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</si>
  <si>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</si>
  <si>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 (conv.)</t>
  </si>
  <si>
    <t xml:space="preserve">    ↳ VANILLE (baton)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</si>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</sst>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0.25346</v>
      </c>
      <c r="E8" s="6">
        <f>D8*$B$2</f>
        <v>0.25346</v>
      </c>
      <c r="F8" t="s">
        <v>18</v>
      </c>
      <c r="G8" s="9">
        <f>E8*3.9513972161</f>
        <v>1.001521</v>
      </c>
    </row>
    <row r="9">
      <c r="A9" t="s" s="8">
        <v>19</v>
      </c>
      <c r="B9" t="s">
        <v>20</v>
      </c>
      <c r="C9" t="s">
        <v>21</v>
      </c>
      <c r="D9" s="4">
        <v>1.698778</v>
      </c>
      <c r="E9" s="6">
        <f>D9*$B$2</f>
        <v>1.698778</v>
      </c>
      <c r="F9" t="s">
        <v>3</v>
      </c>
      <c r="G9" s="9">
        <f>E9*0.2700000311</f>
        <v>0.45867</v>
      </c>
    </row>
    <row r="10">
      <c r="A10" t="s" s="8">
        <v>22</v>
      </c>
      <c r="B10" t="s">
        <v>23</v>
      </c>
      <c r="C10" t="s">
        <v>24</v>
      </c>
      <c r="D10" s="4">
        <v>0.061384</v>
      </c>
      <c r="E10" s="6">
        <f>D10*$B$2</f>
        <v>0.061384</v>
      </c>
      <c r="F10" t="s">
        <v>25</v>
      </c>
      <c r="G10" s="9">
        <f>E10*0.0029999965</f>
        <v>0.000184</v>
      </c>
    </row>
    <row r="11">
      <c r="A11" t="s">
        <v>26</v>
      </c>
      <c r="B11" t="s">
        <v>27</v>
      </c>
      <c r="C11" t="s">
        <v>28</v>
      </c>
      <c r="D11" s="4">
        <v>0.30692</v>
      </c>
      <c r="E11" s="6">
        <f>D11*$B$2</f>
        <v>0.30692</v>
      </c>
      <c r="F11" t="s">
        <v>18</v>
      </c>
      <c r="G11" s="9">
        <f>E11*0.5599993484</f>
        <v>0.171875</v>
      </c>
    </row>
    <row r="12">
      <c r="A12" t="s" s="8">
        <v>29</v>
      </c>
      <c r="B12" t="s">
        <v>30</v>
      </c>
      <c r="C12" t="s">
        <v>21</v>
      </c>
      <c r="D12" s="4">
        <v>0.25</v>
      </c>
      <c r="E12" s="6">
        <f>D12*$B$2</f>
        <v>0.25</v>
      </c>
      <c r="F12" t="s">
        <v>25</v>
      </c>
      <c r="G12" s="9">
        <f>E12*0.5999</f>
        <v>0.149975</v>
      </c>
    </row>
    <row r="13">
      <c r="A13" t="s">
        <v>31</v>
      </c>
      <c r="B13" t="s">
        <v>32</v>
      </c>
      <c r="C13" t="s">
        <v>33</v>
      </c>
      <c r="D13" s="4">
        <v>1.2</v>
      </c>
      <c r="E13" s="6">
        <f>D13*$B$2</f>
        <v>1.2</v>
      </c>
      <c r="F13" t="s">
        <v>18</v>
      </c>
      <c r="G13" s="9">
        <f>E13*1.3</f>
        <v>1.56</v>
      </c>
    </row>
    <row r="14">
      <c r="A14" t="s">
        <v>34</v>
      </c>
      <c r="B14" t="s">
        <v>35</v>
      </c>
      <c r="C14" t="s">
        <v>36</v>
      </c>
      <c r="D14" s="4">
        <v>0.003683</v>
      </c>
      <c r="E14" s="6">
        <f>D14*$B$2</f>
        <v>0.003683</v>
      </c>
      <c r="F14" t="s">
        <v>18</v>
      </c>
      <c r="G14" s="9">
        <f>E14*0.350003394</f>
        <v>0.001289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18</v>
      </c>
      <c r="G15" s="9">
        <f>E15*0.82</f>
        <v>0.205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 t="s">
        <v>56</v>
      </c>
    </row>
    <row r="6">
      <c r="A6" t="s">
        <v>47</v>
      </c>
      <c r="B6">
        <v>5</v>
      </c>
      <c r="C6" t="s">
        <v>57</v>
      </c>
      <c r="D6" t="s" s="12">
        <v>58</v>
      </c>
      <c r="E6" t="s" s="12"/>
      <c r="F6"/>
    </row>
    <row r="7">
      <c r="A7" t="s">
        <v>59</v>
      </c>
      <c r="B7">
        <v>1</v>
      </c>
      <c r="C7" t="s">
        <v>60</v>
      </c>
      <c r="D7" t="s" s="12">
        <v>61</v>
      </c>
      <c r="E7" t="s" s="12"/>
      <c r="F7"/>
    </row>
    <row r="8">
      <c r="A8" t="s">
        <v>59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59</v>
      </c>
      <c r="B9">
        <v>3</v>
      </c>
      <c r="C9" t="s">
        <v>64</v>
      </c>
      <c r="D9" t="s" s="12">
        <v>65</v>
      </c>
      <c r="E9" t="s" s="12"/>
      <c r="F9"/>
    </row>
    <row r="10">
      <c r="A10" t="s">
        <v>59</v>
      </c>
      <c r="B10">
        <v>4</v>
      </c>
      <c r="C10" t="s">
        <v>66</v>
      </c>
      <c r="D10" t="s" s="12">
        <v>67</v>
      </c>
      <c r="E10" t="s" s="12"/>
      <c r="F10"/>
    </row>
    <row r="11">
      <c r="A11" t="s">
        <v>59</v>
      </c>
      <c r="B11">
        <v>5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47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'Besoins'!$B$2*0.55</f>
        <v>0.55</v>
      </c>
      <c r="E3" t="s">
        <v>18</v>
      </c>
    </row>
    <row r="4">
      <c r="A4">
        <v>2</v>
      </c>
      <c r="B4" t="s">
        <v>76</v>
      </c>
      <c r="C4" t="s">
        <v>77</v>
      </c>
      <c r="D4" s="6">
        <f>'Besoins'!$B$2*0.3069196429</f>
        <v>0.30692</v>
      </c>
      <c r="E4" t="s">
        <v>18</v>
      </c>
    </row>
    <row r="5">
      <c r="A5">
        <v>2</v>
      </c>
      <c r="B5" t="s">
        <v>78</v>
      </c>
      <c r="C5" t="s">
        <v>77</v>
      </c>
      <c r="D5" s="6">
        <f>'Besoins'!$B$2*0.1534598214</f>
        <v>0.15346</v>
      </c>
      <c r="E5" t="s">
        <v>18</v>
      </c>
    </row>
    <row r="6">
      <c r="A6">
        <v>2</v>
      </c>
      <c r="B6" t="s">
        <v>79</v>
      </c>
      <c r="C6" t="s">
        <v>77</v>
      </c>
      <c r="D6" s="6">
        <f>'Besoins'!$B$2*0.0036830357</f>
        <v>0.003683</v>
      </c>
      <c r="E6" t="s">
        <v>18</v>
      </c>
    </row>
    <row r="7">
      <c r="A7">
        <v>2</v>
      </c>
      <c r="B7" t="s">
        <v>80</v>
      </c>
      <c r="C7" t="s">
        <v>77</v>
      </c>
      <c r="D7" s="6">
        <f>'Besoins'!$B$2*0.0613839286</f>
        <v>0.061384</v>
      </c>
      <c r="E7" t="s">
        <v>25</v>
      </c>
    </row>
    <row r="8">
      <c r="A8">
        <v>2</v>
      </c>
      <c r="B8" t="s">
        <v>81</v>
      </c>
      <c r="C8" t="s">
        <v>82</v>
      </c>
      <c r="D8" s="6">
        <f>'Besoins'!$B$2*0.0245535714</f>
        <v>0.024554</v>
      </c>
      <c r="E8" t="s">
        <v>18</v>
      </c>
    </row>
    <row r="9">
      <c r="A9">
        <v>1</v>
      </c>
      <c r="B9" t="s">
        <v>83</v>
      </c>
      <c r="C9" t="s">
        <v>77</v>
      </c>
      <c r="D9" s="6">
        <f>'Besoins'!$B$2*0.1</f>
        <v>0.1</v>
      </c>
      <c r="E9" t="s">
        <v>18</v>
      </c>
    </row>
    <row r="10">
      <c r="A10">
        <v>1</v>
      </c>
      <c r="B10" t="s">
        <v>84</v>
      </c>
      <c r="C10" t="s">
        <v>77</v>
      </c>
      <c r="D10" s="6">
        <f>'Besoins'!$B$2*0.25</f>
        <v>0.25</v>
      </c>
      <c r="E10" t="s">
        <v>18</v>
      </c>
    </row>
    <row r="11">
      <c r="A11">
        <v>1</v>
      </c>
      <c r="B11" t="s">
        <v>85</v>
      </c>
      <c r="C11" t="s">
        <v>77</v>
      </c>
      <c r="D11" s="6">
        <f>'Besoins'!$B$2*1.2</f>
        <v>1.2</v>
      </c>
      <c r="E11" t="s">
        <v>18</v>
      </c>
    </row>
    <row r="12">
      <c r="A12">
        <v>1</v>
      </c>
      <c r="B12" t="s">
        <v>86</v>
      </c>
      <c r="C12" t="s">
        <v>77</v>
      </c>
      <c r="D12" s="6">
        <f>'Besoins'!$B$2*0.25</f>
        <v>0.25</v>
      </c>
      <c r="E12" t="s">
        <v>25</v>
      </c>
    </row>
    <row r="13">
      <c r="A13">
        <v>1</v>
      </c>
      <c r="B13" t="s">
        <v>87</v>
      </c>
      <c r="C13" t="s">
        <v>82</v>
      </c>
      <c r="D13" s="6">
        <f>'Besoins'!$B$2*0.04</f>
        <v>0.04</v>
      </c>
      <c r="E13" t="s">
        <v>18</v>
      </c>
    </row>
    <row r="14">
      <c r="A14">
        <v>1</v>
      </c>
      <c r="B14" t="s">
        <v>88</v>
      </c>
      <c r="C14" t="s">
        <v>77</v>
      </c>
      <c r="D14" s="6">
        <f>'Besoins'!$B$2*0.5</f>
        <v>0.5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le caramel a sec. Beurre+sucre.</v>
      </c>
      <c r="C5"/>
      <c r="D5"/>
    </row>
    <row r="6">
      <c r="A6" t="s" s="15">
        <v>92</v>
      </c>
      <c r="B6" t="str" s="12">
        <f>"[CARAMÉLISER] "&amp;Procedure!D3</f>
        <v>[CARAMÉLISER] Caraméliser les pommes. Dedans, cuisson au four.</v>
      </c>
      <c r="C6"/>
      <c r="D6"/>
    </row>
    <row r="7">
      <c r="A7" t="s" s="15">
        <v>93</v>
      </c>
      <c r="B7" t="str" s="12">
        <f>"[FONCER] "&amp;Procedure!D4</f>
        <v>[FONCER] Deposer la pate brisee dessus. Foncer a l'envers.</v>
      </c>
      <c r="C7"/>
      <c r="D7"/>
    </row>
    <row r="8">
      <c r="A8" t="s" s="15">
        <v>94</v>
      </c>
      <c r="B8" t="str" s="12">
        <f>"[TERMINER] "&amp;Procedure!D5</f>
        <v>[TERMINER] Terminer la cuisson. 35 a 45 min.</v>
      </c>
      <c r="C8"/>
      <c r="D8"/>
    </row>
    <row r="9">
      <c r="A9" t="s" s="15">
        <v>95</v>
      </c>
      <c r="B9" t="str" s="12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4">
        <v>96</v>
      </c>
      <c r="B11"/>
      <c r="C11"/>
      <c r="D11"/>
    </row>
    <row r="12">
      <c r="A12" t="s" s="15">
        <v>91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92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93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94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95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97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