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<sst xmlns="http://schemas.openxmlformats.org/spreadsheetml/2006/main" count="98" uniqueCount="98">
  <si>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</si>
  <si>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</si>
  <si>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</si>
  <si>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</si>
  <si>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</si>
  <si>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</si>
  <si>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</si>
  <si>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</si>
  <si>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</si>
  <si>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</si>
  <si>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</si>
  <si>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</si>
  <si>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</si>
  <si>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</si>
  <si>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</si>
  <si>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</si>
  <si>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</si>
  <si>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</si>
  <si>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</si>
  <si>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</si>
  <si>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</si>
  <si>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</si>
  <si>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</si>
  <si>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</si>
  <si>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</si>
  <si>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</si>
  <si>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</si>
  <si>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</si>
  <si>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</si>
  <si>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</si>
  <si>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</si>
  <si>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</si>
  <si>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</si>
  <si>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</si>
  <si>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</si>
  <si>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</si>
  <si>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</si>
  <si>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</si>
  <si>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</si>
  <si>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</si>
  <si>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</si>
  <si>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</si>
  <si>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</si>
  <si>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</si>
  <si>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</si>
  <si>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</si>
  <si>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</si>
  <si>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</si>
  <si>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 au fromage blanc (PDR)</t>
  </si>
  <si>
    <t>CONFECTIONNER</t>
  </si>
  <si>
    <t>Confectionner et fonces le fond. Pate sucree sablee.</t>
  </si>
  <si>
    <t>Confectionner l'appareil. Fromage blanc homogeneise+jaunes+creme+sucre+farine+fecule.</t>
  </si>
  <si>
    <t>MONTER</t>
  </si>
  <si>
    <t>Monter les blancs serres. Incorporer delicatement.</t>
  </si>
  <si>
    <t>FOURRER</t>
  </si>
  <si>
    <t>Garnir et cuire. Ne pas remplir jusqu'en haut, decerclage en cours de cuisson.</t>
  </si>
  <si>
    <t>REFROIDIR</t>
  </si>
  <si>
    <t>Refroidir. Demoulage retourne sur grille pour limiter l'affaissement.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</si>
  <si>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</si>
  <si>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</si>
  <si>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</si>
  <si>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</si>
  <si>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</si>
  <si>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</si>
  <si>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</si>
  <si>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</si>
  <si>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</si>
  <si>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</si>
  <si>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</si>
  <si>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</si>
  <si>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</si>
  <si>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</si>
  <si>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</si>
  <si>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(PDR)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</si>
  <si>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</si>
  <si>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</si>
  <si>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</si>
  <si>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</si>
  <si>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</si>
  <si>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</si>
  <si>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</si>
  <si>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</si>
  <si>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Crème double 45% MG</t>
  </si>
  <si>
    <t xml:space="preserve">    ↳ fromage blanc 20% MG sucré</t>
  </si>
  <si>
    <t xml:space="preserve">    ↳ JAUNE D'OEUF (ML) (conv.)</t>
  </si>
  <si>
    <t xml:space="preserve">    ↳ BLANC D'OEUF (ML) (conv.)</t>
  </si>
  <si>
    <t xml:space="preserve">    ↳ Farine de blé T55</t>
  </si>
  <si>
    <t xml:space="preserve">    ↳ FECULE</t>
  </si>
  <si>
    <t xml:space="preserve">    ↳ Sucre blanc cristal sac 25 kg</t>
  </si>
  <si>
    <t>Fiche technique — Tarte au fromage blanc (PDR)</t>
  </si>
  <si>
    <t>Tarte au fromage blanc (PDR)  PDR-TARTE-FROMBL</t>
  </si>
  <si>
    <t>1.</t>
  </si>
  <si>
    <t>2.</t>
  </si>
  <si>
    <t>3.</t>
  </si>
  <si>
    <t>4.</t>
  </si>
  <si>
    <t>5.</t>
  </si>
  <si>
    <t>↳ Pate sablee (PDR)  PDR-PAT-SABLEE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</si>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</sst>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0.035</v>
      </c>
      <c r="E7" s="6">
        <f>D7*$B$2</f>
        <v>0.035</v>
      </c>
      <c r="F7" t="s">
        <v>15</v>
      </c>
      <c r="G7" s="9">
        <f>E7*0.7883</f>
        <v>0.027591</v>
      </c>
    </row>
    <row r="8">
      <c r="A8" t="s" s="8">
        <v>16</v>
      </c>
      <c r="B8" t="s">
        <v>17</v>
      </c>
      <c r="C8" t="s">
        <v>18</v>
      </c>
      <c r="D8" s="4">
        <v>0.13833</v>
      </c>
      <c r="E8" s="6">
        <f>D8*$B$2</f>
        <v>0.13833</v>
      </c>
      <c r="F8" t="s">
        <v>15</v>
      </c>
      <c r="G8" s="9">
        <f>E8*3.9513994253</f>
        <v>0.546597</v>
      </c>
    </row>
    <row r="9">
      <c r="A9" t="s" s="8">
        <v>19</v>
      </c>
      <c r="B9" t="s">
        <v>20</v>
      </c>
      <c r="C9" t="s">
        <v>21</v>
      </c>
      <c r="D9" s="4">
        <v>5.879796</v>
      </c>
      <c r="E9" s="6">
        <f>D9*$B$2</f>
        <v>5.879796</v>
      </c>
      <c r="F9" t="s">
        <v>3</v>
      </c>
      <c r="G9" s="9">
        <f>E9*0.2700000148</f>
        <v>1.587545</v>
      </c>
    </row>
    <row r="10">
      <c r="A10" t="s" s="8">
        <v>22</v>
      </c>
      <c r="B10" t="s">
        <v>23</v>
      </c>
      <c r="C10" t="s">
        <v>24</v>
      </c>
      <c r="D10" s="4">
        <v>0.7</v>
      </c>
      <c r="E10" s="6">
        <f>D10*$B$2</f>
        <v>0.7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27</v>
      </c>
      <c r="D11" s="4">
        <v>0.033199</v>
      </c>
      <c r="E11" s="6">
        <f>D11*$B$2</f>
        <v>0.033199</v>
      </c>
      <c r="F11" t="s">
        <v>28</v>
      </c>
      <c r="G11" s="9">
        <f>E11*0.0030000176</f>
        <v>0.0001</v>
      </c>
    </row>
    <row r="12">
      <c r="A12" t="s">
        <v>29</v>
      </c>
      <c r="B12" t="s">
        <v>30</v>
      </c>
      <c r="C12" t="s">
        <v>31</v>
      </c>
      <c r="D12" s="4">
        <v>0.35666</v>
      </c>
      <c r="E12" s="6">
        <f>D12*$B$2</f>
        <v>0.35666</v>
      </c>
      <c r="F12" t="s">
        <v>15</v>
      </c>
      <c r="G12" s="9">
        <f>E12*0.5599999368</f>
        <v>0.19973</v>
      </c>
    </row>
    <row r="13">
      <c r="A13" t="s">
        <v>32</v>
      </c>
      <c r="B13" t="s">
        <v>33</v>
      </c>
      <c r="C13" t="s">
        <v>34</v>
      </c>
      <c r="D13" s="4">
        <v>0.35</v>
      </c>
      <c r="E13" s="6">
        <f>D13*$B$2</f>
        <v>0.35</v>
      </c>
      <c r="F13" t="s">
        <v>15</v>
      </c>
      <c r="G13" s="9">
        <f>E13*4.2</f>
        <v>1.47</v>
      </c>
    </row>
    <row r="14">
      <c r="A14" t="s">
        <v>35</v>
      </c>
      <c r="B14" t="s">
        <v>36</v>
      </c>
      <c r="C14" t="s">
        <v>37</v>
      </c>
      <c r="D14" s="4">
        <v>0.002213</v>
      </c>
      <c r="E14" s="6">
        <f>D14*$B$2</f>
        <v>0.002213</v>
      </c>
      <c r="F14" t="s">
        <v>15</v>
      </c>
      <c r="G14" s="9">
        <f>E14*0.3500442329</f>
        <v>0.000775</v>
      </c>
    </row>
    <row r="15">
      <c r="A15" t="s">
        <v>38</v>
      </c>
      <c r="B15" t="s">
        <v>39</v>
      </c>
      <c r="C15" t="s">
        <v>40</v>
      </c>
      <c r="D15" s="4">
        <v>0.205332</v>
      </c>
      <c r="E15" s="6">
        <f>D15*$B$2</f>
        <v>0.205332</v>
      </c>
      <c r="F15" t="s">
        <v>15</v>
      </c>
      <c r="G15" s="9">
        <f>E15*0.8199999679</f>
        <v>0.168372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/>
    </row>
    <row r="3">
      <c r="A3" t="s">
        <v>48</v>
      </c>
      <c r="B3">
        <v>2</v>
      </c>
      <c r="C3" t="s">
        <v>49</v>
      </c>
      <c r="D3" t="s" s="12">
        <v>51</v>
      </c>
      <c r="E3" t="s" s="12"/>
      <c r="F3"/>
    </row>
    <row r="4">
      <c r="A4" t="s">
        <v>48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48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48</v>
      </c>
      <c r="B6">
        <v>5</v>
      </c>
      <c r="C6" t="s">
        <v>56</v>
      </c>
      <c r="D6" t="s" s="12">
        <v>57</v>
      </c>
      <c r="E6" t="s" s="12"/>
      <c r="F6"/>
    </row>
    <row r="7">
      <c r="A7" t="s">
        <v>58</v>
      </c>
      <c r="B7">
        <v>1</v>
      </c>
      <c r="C7" t="s">
        <v>59</v>
      </c>
      <c r="D7" t="s" s="12">
        <v>60</v>
      </c>
      <c r="E7" t="s" s="12"/>
      <c r="F7"/>
    </row>
    <row r="8">
      <c r="A8" t="s">
        <v>58</v>
      </c>
      <c r="B8">
        <v>2</v>
      </c>
      <c r="C8" t="s">
        <v>61</v>
      </c>
      <c r="D8" t="s" s="12">
        <v>62</v>
      </c>
      <c r="E8" t="s" s="12"/>
      <c r="F8"/>
    </row>
    <row r="9">
      <c r="A9" t="s">
        <v>58</v>
      </c>
      <c r="B9">
        <v>3</v>
      </c>
      <c r="C9" t="s">
        <v>63</v>
      </c>
      <c r="D9" t="s" s="12">
        <v>64</v>
      </c>
      <c r="E9" t="s" s="12"/>
      <c r="F9"/>
    </row>
    <row r="10">
      <c r="A10" t="s">
        <v>58</v>
      </c>
      <c r="B10">
        <v>4</v>
      </c>
      <c r="C10" t="s">
        <v>63</v>
      </c>
      <c r="D10" t="s" s="12">
        <v>65</v>
      </c>
      <c r="E10" t="s" s="12"/>
      <c r="F10"/>
    </row>
    <row r="11">
      <c r="A11" t="s">
        <v>58</v>
      </c>
      <c r="B11">
        <v>5</v>
      </c>
      <c r="C11" t="s">
        <v>66</v>
      </c>
      <c r="D11" t="s" s="12">
        <v>67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48</v>
      </c>
      <c r="C2" t="s">
        <v>72</v>
      </c>
      <c r="D2" s="6">
        <f>'Besoins'!$B$2*10</f>
        <v>10</v>
      </c>
      <c r="E2" t="s">
        <v>3</v>
      </c>
    </row>
    <row r="3">
      <c r="A3">
        <v>1</v>
      </c>
      <c r="B3" t="s">
        <v>73</v>
      </c>
      <c r="C3" t="s">
        <v>72</v>
      </c>
      <c r="D3" s="6">
        <f>'Besoins'!$B$2*0.55</f>
        <v>0.55</v>
      </c>
      <c r="E3" t="s">
        <v>15</v>
      </c>
    </row>
    <row r="4">
      <c r="A4">
        <v>2</v>
      </c>
      <c r="B4" t="s">
        <v>74</v>
      </c>
      <c r="C4" t="s">
        <v>75</v>
      </c>
      <c r="D4" s="6">
        <f>'Besoins'!$B$2*0.2766599598</f>
        <v>0.27666</v>
      </c>
      <c r="E4" t="s">
        <v>15</v>
      </c>
    </row>
    <row r="5">
      <c r="A5">
        <v>2</v>
      </c>
      <c r="B5" t="s">
        <v>76</v>
      </c>
      <c r="C5" t="s">
        <v>75</v>
      </c>
      <c r="D5" s="6">
        <f>'Besoins'!$B$2*0.1383299799</f>
        <v>0.13833</v>
      </c>
      <c r="E5" t="s">
        <v>15</v>
      </c>
    </row>
    <row r="6">
      <c r="A6">
        <v>2</v>
      </c>
      <c r="B6" t="s">
        <v>77</v>
      </c>
      <c r="C6" t="s">
        <v>75</v>
      </c>
      <c r="D6" s="6">
        <f>'Besoins'!$B$2*0.055331992</f>
        <v>0.055332</v>
      </c>
      <c r="E6" t="s">
        <v>15</v>
      </c>
    </row>
    <row r="7">
      <c r="A7">
        <v>2</v>
      </c>
      <c r="B7" t="s">
        <v>78</v>
      </c>
      <c r="C7" t="s">
        <v>75</v>
      </c>
      <c r="D7" s="6">
        <f>'Besoins'!$B$2*0.0022132797</f>
        <v>0.002213</v>
      </c>
      <c r="E7" t="s">
        <v>15</v>
      </c>
    </row>
    <row r="8">
      <c r="A8">
        <v>2</v>
      </c>
      <c r="B8" t="s">
        <v>79</v>
      </c>
      <c r="C8" t="s">
        <v>75</v>
      </c>
      <c r="D8" s="6">
        <f>'Besoins'!$B$2*0.0331991952</f>
        <v>0.033199</v>
      </c>
      <c r="E8" t="s">
        <v>28</v>
      </c>
    </row>
    <row r="9">
      <c r="A9">
        <v>2</v>
      </c>
      <c r="B9" t="s">
        <v>80</v>
      </c>
      <c r="C9" t="s">
        <v>81</v>
      </c>
      <c r="D9" s="6">
        <f>'Besoins'!$B$2*0.0442655936</f>
        <v>0.044266</v>
      </c>
      <c r="E9" t="s">
        <v>15</v>
      </c>
    </row>
    <row r="10">
      <c r="A10">
        <v>1</v>
      </c>
      <c r="B10" t="s">
        <v>82</v>
      </c>
      <c r="C10" t="s">
        <v>75</v>
      </c>
      <c r="D10" s="6">
        <f>'Besoins'!$B$2*0.35</f>
        <v>0.35</v>
      </c>
      <c r="E10" t="s">
        <v>28</v>
      </c>
    </row>
    <row r="11">
      <c r="A11">
        <v>1</v>
      </c>
      <c r="B11" t="s">
        <v>83</v>
      </c>
      <c r="C11" t="s">
        <v>75</v>
      </c>
      <c r="D11" s="6">
        <f>'Besoins'!$B$2*0.7</f>
        <v>0.7</v>
      </c>
      <c r="E11" t="s">
        <v>15</v>
      </c>
    </row>
    <row r="12">
      <c r="A12">
        <v>1</v>
      </c>
      <c r="B12" t="s">
        <v>84</v>
      </c>
      <c r="C12" t="s">
        <v>81</v>
      </c>
      <c r="D12" s="6">
        <f>'Besoins'!$B$2*0.1</f>
        <v>0.1</v>
      </c>
      <c r="E12" t="s">
        <v>15</v>
      </c>
    </row>
    <row r="13">
      <c r="A13">
        <v>1</v>
      </c>
      <c r="B13" t="s">
        <v>85</v>
      </c>
      <c r="C13" t="s">
        <v>81</v>
      </c>
      <c r="D13" s="6">
        <f>'Besoins'!$B$2*0.15</f>
        <v>0.15</v>
      </c>
      <c r="E13" t="s">
        <v>15</v>
      </c>
    </row>
    <row r="14">
      <c r="A14">
        <v>1</v>
      </c>
      <c r="B14" t="s">
        <v>86</v>
      </c>
      <c r="C14" t="s">
        <v>75</v>
      </c>
      <c r="D14" s="6">
        <f>'Besoins'!$B$2*0.08</f>
        <v>0.08</v>
      </c>
      <c r="E14" t="s">
        <v>15</v>
      </c>
    </row>
    <row r="15">
      <c r="A15">
        <v>1</v>
      </c>
      <c r="B15" t="s">
        <v>87</v>
      </c>
      <c r="C15" t="s">
        <v>75</v>
      </c>
      <c r="D15" s="6">
        <f>'Besoins'!$B$2*0.035</f>
        <v>0.035</v>
      </c>
      <c r="E15" t="s">
        <v>15</v>
      </c>
    </row>
    <row r="16">
      <c r="A16">
        <v>1</v>
      </c>
      <c r="B16" t="s">
        <v>88</v>
      </c>
      <c r="C16" t="s">
        <v>75</v>
      </c>
      <c r="D16" s="6">
        <f>'Besoins'!$B$2*0.15</f>
        <v>0.15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"PDR-TARTE-FROMBL · PAT.TARTES · référence : "&amp;Besoins!B3&amp;" "&amp;Besoins!C3&amp;" · multiplicateur réglable sur la feuille ""Besoins"""</f>
        <v>PDR-TARTE-FROMBL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"[CONFECTIONNER] "&amp;Procedure!D2</f>
        <v>[CONFECTIONNER] Confectionner et fonces le fond. Pate sucree sablee.</v>
      </c>
      <c r="C5"/>
      <c r="D5"/>
    </row>
    <row r="6">
      <c r="A6" t="s" s="15">
        <v>92</v>
      </c>
      <c r="B6" t="str" s="12">
        <f>"[CONFECTIONNER] "&amp;Procedure!D3</f>
        <v>[CONFECTIONNER] Confectionner l'appareil. Fromage blanc homogeneise+jaunes+creme+sucre+farine+fecule.</v>
      </c>
      <c r="C6"/>
      <c r="D6"/>
    </row>
    <row r="7">
      <c r="A7" t="s" s="15">
        <v>93</v>
      </c>
      <c r="B7" t="str" s="12">
        <f>"[MONTER] "&amp;Procedure!D4</f>
        <v>[MONTER] Monter les blancs serres. Incorporer delicatement.</v>
      </c>
      <c r="C7"/>
      <c r="D7"/>
    </row>
    <row r="8">
      <c r="A8" t="s" s="15">
        <v>94</v>
      </c>
      <c r="B8" t="str" s="12">
        <f>"[FOURRER] "&amp;Procedure!D5</f>
        <v>[FOURRER] Garnir et cuire. Ne pas remplir jusqu'en haut, decerclage en cours de cuisson.</v>
      </c>
      <c r="C8"/>
      <c r="D8"/>
    </row>
    <row r="9">
      <c r="A9" t="s" s="15">
        <v>95</v>
      </c>
      <c r="B9" t="str" s="12">
        <f>"[REFROIDIR] "&amp;Procedure!D6</f>
        <v>[REFROIDIR] Refroidir. Demoulage retourne sur grille pour limiter l'affaissement.</v>
      </c>
      <c r="C9"/>
      <c r="D9"/>
    </row>
    <row r="10">
      <c r="A10"/>
      <c r="B10"/>
      <c r="C10"/>
      <c r="D10"/>
    </row>
    <row r="11">
      <c r="A11" t="s" s="14">
        <v>96</v>
      </c>
      <c r="B11"/>
      <c r="C11"/>
      <c r="D11"/>
    </row>
    <row r="12">
      <c r="A12" t="s" s="15">
        <v>91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92</v>
      </c>
      <c r="B13" t="str" s="12">
        <f>"[SABLER] "&amp;Procedure!D8</f>
        <v>[SABLER] Sabler farine, sel et beurre. Au cutter ou du bout des doigts, jusqu'a texture sableuse.</v>
      </c>
      <c r="C13"/>
      <c r="D13"/>
    </row>
    <row r="14">
      <c r="A14" t="s" s="15">
        <v>93</v>
      </c>
      <c r="B14" t="str" s="12">
        <f>"[INCORPORER] "&amp;Procedure!D9</f>
        <v>[INCORPORER] Ajouter le sucre en pluie. Puis sabler a nouveau.</v>
      </c>
      <c r="C14"/>
      <c r="D14"/>
    </row>
    <row r="15">
      <c r="A15" t="s" s="15">
        <v>94</v>
      </c>
      <c r="B15" t="str" s="12">
        <f>"[INCORPORER] "&amp;Procedure!D10</f>
        <v>[INCORPORER] Ajouter jaune et eau. Decoller au cutter, fraiser rapidement sans chauffer la pate.</v>
      </c>
      <c r="C15"/>
      <c r="D15"/>
    </row>
    <row r="16">
      <c r="A16" t="s" s="15">
        <v>95</v>
      </c>
      <c r="B16" t="str" s="12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6">
        <v>97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2026-08-01T03:49:10Z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2026-08-01T03:49:10Z</dcterms:modified>
  <cp:revision>1</cp:revision>
</cp:coreProperties>
</file>