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<sst xmlns="http://schemas.openxmlformats.org/spreadsheetml/2006/main" count="92" uniqueCount="92">
  <si>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</si>
  <si>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</si>
  <si>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</si>
  <si>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</si>
  <si>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</si>
  <si>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</si>
  <si>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</si>
  <si>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</si>
  <si>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</si>
  <si>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</si>
  <si>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</si>
  <si>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</si>
  <si>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00000006</t>
  </si>
  <si>
    <t>FECULE</t>
  </si>
  <si>
    <t>Eléments divers</t>
  </si>
  <si>
    <t>kg</t>
  </si>
  <si>
    <t>00000048</t>
  </si>
  <si>
    <t>BEURRE</t>
  </si>
  <si>
    <t>Produits frais</t>
  </si>
  <si>
    <t>00000054</t>
  </si>
  <si>
    <t>CITRON PULCO (JUS)</t>
  </si>
  <si>
    <t>FRUIT FRAIS</t>
  </si>
  <si>
    <t>lt</t>
  </si>
  <si>
    <t>00000047</t>
  </si>
  <si>
    <t>OEUF A3 (PRIX)</t>
  </si>
  <si>
    <t>Produits laitiers</t>
  </si>
  <si>
    <t>00000061</t>
  </si>
  <si>
    <t>EAU</t>
  </si>
  <si>
    <t>Matières diverses (à trier)</t>
  </si>
  <si>
    <t>FAR-T55</t>
  </si>
  <si>
    <t>Farine de blé T55</t>
  </si>
  <si>
    <t>Farines de blé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</si>
  <si>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</si>
  <si>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</si>
  <si>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</si>
  <si>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</si>
  <si>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</si>
  <si>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</si>
  <si>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</si>
  <si>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</si>
  <si>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</si>
  <si>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</si>
  <si>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</si>
  <si>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</si>
  <si>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</si>
  <si>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Tarte au citron (PDR)</t>
  </si>
  <si>
    <t>CONFECTIONNER</t>
  </si>
  <si>
    <t>Confectionner et fonces le fond. Pate sucree sablee au cutter, piquage.</t>
  </si>
  <si>
    <t>Confectionner la creme citron. Jaunes blanchis+sucre+fecule+eau+jus+zeste, ebullition jusqu'a epaississement, beurre hors du feu.</t>
  </si>
  <si>
    <t>FOURRER</t>
  </si>
  <si>
    <t>Garnir et cuire. Sur le fond cru, decerclage en cours de cuisson.</t>
  </si>
  <si>
    <t>DÉCORER</t>
  </si>
  <si>
    <t>Finir. Sucre glace.</t>
  </si>
  <si>
    <t>Pate sablee (PDR)</t>
  </si>
  <si>
    <t>METTRE EN PLACE</t>
  </si>
  <si>
    <t>Mettre en place le poste de travail. Denrees, materiels de preparation, de cuisson et de dressage.</t>
  </si>
  <si>
    <t>SABLER</t>
  </si>
  <si>
    <t>Sabler farine, sel et beurre. Au cutter ou du bout des doigts, jusqu'a texture sableuse.</t>
  </si>
  <si>
    <t>INCORPORER</t>
  </si>
  <si>
    <t>Ajouter le sucre en pluie. Puis sabler a nouveau.</t>
  </si>
  <si>
    <t>Ajouter jaune et eau. Decoller au cutter, fraiser rapidement sans chauffer la pate.</t>
  </si>
  <si>
    <t>RÉSERVER</t>
  </si>
  <si>
    <t>Reserver au froid. Filmer, laisser reposer avant faconnage.</t>
  </si>
  <si>
    <t>Niveau</t>
  </si>
  <si>
    <t>Composant</t>
  </si>
  <si>
    <t>Type</t>
  </si>
  <si>
    <t>Quantité (× multiplicateur, voir feuille Besoins)</t>
  </si>
  <si>
    <t>recette</t>
  </si>
  <si>
    <t xml:space="preserve">    ↳ Pate sablee (PDR)</t>
  </si>
  <si>
    <t xml:space="preserve">        ↳ Farine de blé T55</t>
  </si>
  <si>
    <t>matiere</t>
  </si>
  <si>
    <t xml:space="preserve">        ↳ BEURRE</t>
  </si>
  <si>
    <t xml:space="preserve">        ↳ Sucre blanc cristal sac 25 kg</t>
  </si>
  <si>
    <t xml:space="preserve">        ↳ Sel fin de cuisine</t>
  </si>
  <si>
    <t xml:space="preserve">        ↳ EAU</t>
  </si>
  <si>
    <t xml:space="preserve">        ↳ JAUNE D'OEUF (ML) (conv.)</t>
  </si>
  <si>
    <t>conversion</t>
  </si>
  <si>
    <t xml:space="preserve">    ↳ BEURRE</t>
  </si>
  <si>
    <t xml:space="preserve">    ↳ JAUNE D'OEUF (ML) (conv.)</t>
  </si>
  <si>
    <t xml:space="preserve">    ↳ CITRON PULCO (JUS)</t>
  </si>
  <si>
    <t xml:space="preserve">    ↳ EAU</t>
  </si>
  <si>
    <t xml:space="preserve">    ↳ FECULE</t>
  </si>
  <si>
    <t xml:space="preserve">    ↳ Sucre blanc cristal sac 25 kg</t>
  </si>
  <si>
    <t>Fiche technique — Tarte au citron (PDR)</t>
  </si>
  <si>
    <t>Tarte au citron (PDR)  PDR-TARTE-CITRON</t>
  </si>
  <si>
    <t>1.</t>
  </si>
  <si>
    <t>2.</t>
  </si>
  <si>
    <t>3.</t>
  </si>
  <si>
    <t>4.</t>
  </si>
  <si>
    <t>↳ Pate sablee (PDR)  PDR-PAT-SABLEE</t>
  </si>
  <si>
    <t>5.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</si>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</sst>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</v>
      </c>
      <c r="C3" t="s" s="5">
        <v>3</v>
      </c>
      <c r="D3"/>
      <c r="E3"/>
      <c r="F3"/>
    </row>
    <row r="4">
      <c r="A4" t="s">
        <v>4</v>
      </c>
      <c r="B4" s="6">
        <f>$B$2*B3</f>
        <v>10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0.04</v>
      </c>
      <c r="E7" s="6">
        <f>D7*$B$2</f>
        <v>0.04</v>
      </c>
      <c r="F7" t="s">
        <v>15</v>
      </c>
      <c r="G7" s="9">
        <f>E7*0.7883</f>
        <v>0.031532</v>
      </c>
    </row>
    <row r="8">
      <c r="A8" t="s" s="8">
        <v>16</v>
      </c>
      <c r="B8" t="s">
        <v>17</v>
      </c>
      <c r="C8" t="s">
        <v>18</v>
      </c>
      <c r="D8" s="4">
        <v>0.23833</v>
      </c>
      <c r="E8" s="6">
        <f>D8*$B$2</f>
        <v>0.23833</v>
      </c>
      <c r="F8" t="s">
        <v>15</v>
      </c>
      <c r="G8" s="9">
        <f>E8*3.9513996664</f>
        <v>0.941737</v>
      </c>
    </row>
    <row r="9">
      <c r="A9" t="s" s="8">
        <v>19</v>
      </c>
      <c r="B9" t="s">
        <v>20</v>
      </c>
      <c r="C9" t="s">
        <v>21</v>
      </c>
      <c r="D9" s="4">
        <v>0.4</v>
      </c>
      <c r="E9" s="6">
        <f>D9*$B$2</f>
        <v>0.4</v>
      </c>
      <c r="F9" t="s">
        <v>22</v>
      </c>
      <c r="G9" s="9">
        <f>E9*3.6741428571</f>
        <v>1.469657</v>
      </c>
    </row>
    <row r="10">
      <c r="A10" t="s" s="8">
        <v>23</v>
      </c>
      <c r="B10" t="s">
        <v>24</v>
      </c>
      <c r="C10" t="s">
        <v>25</v>
      </c>
      <c r="D10" s="4">
        <v>3.796463</v>
      </c>
      <c r="E10" s="6">
        <f>D10*$B$2</f>
        <v>3.796463</v>
      </c>
      <c r="F10" t="s">
        <v>3</v>
      </c>
      <c r="G10" s="9">
        <f>E10*0.2699999992</f>
        <v>1.025045</v>
      </c>
    </row>
    <row r="11">
      <c r="A11" t="s" s="8">
        <v>26</v>
      </c>
      <c r="B11" t="s">
        <v>27</v>
      </c>
      <c r="C11" t="s">
        <v>28</v>
      </c>
      <c r="D11" s="4">
        <v>0.383199</v>
      </c>
      <c r="E11" s="6">
        <f>D11*$B$2</f>
        <v>0.383199</v>
      </c>
      <c r="F11" t="s">
        <v>22</v>
      </c>
      <c r="G11" s="9">
        <f>E11*0.0030000015</f>
        <v>0.00115</v>
      </c>
    </row>
    <row r="12">
      <c r="A12" t="s">
        <v>29</v>
      </c>
      <c r="B12" t="s">
        <v>30</v>
      </c>
      <c r="C12" t="s">
        <v>31</v>
      </c>
      <c r="D12" s="4">
        <v>0.27666</v>
      </c>
      <c r="E12" s="6">
        <f>D12*$B$2</f>
        <v>0.27666</v>
      </c>
      <c r="F12" t="s">
        <v>15</v>
      </c>
      <c r="G12" s="9">
        <f>E12*0.5599999185</f>
        <v>0.15493</v>
      </c>
    </row>
    <row r="13">
      <c r="A13" t="s">
        <v>32</v>
      </c>
      <c r="B13" t="s">
        <v>33</v>
      </c>
      <c r="C13" t="s">
        <v>34</v>
      </c>
      <c r="D13" s="4">
        <v>0.002213</v>
      </c>
      <c r="E13" s="6">
        <f>D13*$B$2</f>
        <v>0.002213</v>
      </c>
      <c r="F13" t="s">
        <v>15</v>
      </c>
      <c r="G13" s="9">
        <f>E13*0.3500442329</f>
        <v>0.000775</v>
      </c>
    </row>
    <row r="14">
      <c r="A14" t="s">
        <v>35</v>
      </c>
      <c r="B14" t="s">
        <v>36</v>
      </c>
      <c r="C14" t="s">
        <v>37</v>
      </c>
      <c r="D14" s="4">
        <v>0.255332</v>
      </c>
      <c r="E14" s="6">
        <f>D14*$B$2</f>
        <v>0.255332</v>
      </c>
      <c r="F14" t="s">
        <v>15</v>
      </c>
      <c r="G14" s="9">
        <f>E14*0.8199999742</f>
        <v>0.209372</v>
      </c>
    </row>
    <row r="15">
      <c r="A15"/>
      <c r="B15"/>
      <c r="C15"/>
      <c r="D15"/>
      <c r="E15"/>
      <c r="F15" t="s" s="10">
        <v>38</v>
      </c>
      <c r="G15" s="11">
        <f>SUM(G7:G14)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39</v>
      </c>
      <c r="B1" t="s" s="7">
        <v>40</v>
      </c>
      <c r="C1" t="s" s="7">
        <v>41</v>
      </c>
      <c r="D1" t="s" s="7">
        <v>42</v>
      </c>
      <c r="E1" t="s" s="7">
        <v>43</v>
      </c>
      <c r="F1" t="s" s="7">
        <v>44</v>
      </c>
    </row>
    <row r="2">
      <c r="A2" t="s">
        <v>45</v>
      </c>
      <c r="B2">
        <v>1</v>
      </c>
      <c r="C2" t="s">
        <v>46</v>
      </c>
      <c r="D2" t="s" s="12">
        <v>47</v>
      </c>
      <c r="E2" t="s" s="12"/>
      <c r="F2"/>
    </row>
    <row r="3">
      <c r="A3" t="s">
        <v>45</v>
      </c>
      <c r="B3">
        <v>2</v>
      </c>
      <c r="C3" t="s">
        <v>46</v>
      </c>
      <c r="D3" t="s" s="12">
        <v>48</v>
      </c>
      <c r="E3" t="s" s="12"/>
      <c r="F3"/>
    </row>
    <row r="4">
      <c r="A4" t="s">
        <v>45</v>
      </c>
      <c r="B4">
        <v>3</v>
      </c>
      <c r="C4" t="s">
        <v>49</v>
      </c>
      <c r="D4" t="s" s="12">
        <v>50</v>
      </c>
      <c r="E4" t="s" s="12"/>
      <c r="F4"/>
    </row>
    <row r="5">
      <c r="A5" t="s">
        <v>45</v>
      </c>
      <c r="B5">
        <v>4</v>
      </c>
      <c r="C5" t="s">
        <v>51</v>
      </c>
      <c r="D5" t="s" s="12">
        <v>52</v>
      </c>
      <c r="E5" t="s" s="12"/>
      <c r="F5"/>
    </row>
    <row r="6">
      <c r="A6" t="s">
        <v>53</v>
      </c>
      <c r="B6">
        <v>1</v>
      </c>
      <c r="C6" t="s">
        <v>54</v>
      </c>
      <c r="D6" t="s" s="12">
        <v>55</v>
      </c>
      <c r="E6" t="s" s="12"/>
      <c r="F6"/>
    </row>
    <row r="7">
      <c r="A7" t="s">
        <v>53</v>
      </c>
      <c r="B7">
        <v>2</v>
      </c>
      <c r="C7" t="s">
        <v>56</v>
      </c>
      <c r="D7" t="s" s="12">
        <v>57</v>
      </c>
      <c r="E7" t="s" s="12"/>
      <c r="F7"/>
    </row>
    <row r="8">
      <c r="A8" t="s">
        <v>53</v>
      </c>
      <c r="B8">
        <v>3</v>
      </c>
      <c r="C8" t="s">
        <v>58</v>
      </c>
      <c r="D8" t="s" s="12">
        <v>59</v>
      </c>
      <c r="E8" t="s" s="12"/>
      <c r="F8"/>
    </row>
    <row r="9">
      <c r="A9" t="s">
        <v>53</v>
      </c>
      <c r="B9">
        <v>4</v>
      </c>
      <c r="C9" t="s">
        <v>58</v>
      </c>
      <c r="D9" t="s" s="12">
        <v>60</v>
      </c>
      <c r="E9" t="s" s="12"/>
      <c r="F9"/>
    </row>
    <row r="10">
      <c r="A10" t="s">
        <v>53</v>
      </c>
      <c r="B10">
        <v>5</v>
      </c>
      <c r="C10" t="s">
        <v>61</v>
      </c>
      <c r="D10" t="s" s="12">
        <v>62</v>
      </c>
      <c r="E10" t="s" s="12"/>
      <c r="F10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63</v>
      </c>
      <c r="B1" t="s" s="7">
        <v>64</v>
      </c>
      <c r="C1" t="s" s="7">
        <v>65</v>
      </c>
      <c r="D1" t="s" s="7">
        <v>66</v>
      </c>
      <c r="E1" t="s" s="7">
        <v>10</v>
      </c>
    </row>
    <row r="2">
      <c r="A2">
        <v>0</v>
      </c>
      <c r="B2" t="s">
        <v>45</v>
      </c>
      <c r="C2" t="s">
        <v>67</v>
      </c>
      <c r="D2" s="6">
        <f>'Besoins'!$B$2*10</f>
        <v>10</v>
      </c>
      <c r="E2" t="s">
        <v>3</v>
      </c>
    </row>
    <row r="3">
      <c r="A3">
        <v>1</v>
      </c>
      <c r="B3" t="s">
        <v>68</v>
      </c>
      <c r="C3" t="s">
        <v>67</v>
      </c>
      <c r="D3" s="6">
        <f>'Besoins'!$B$2*0.55</f>
        <v>0.55</v>
      </c>
      <c r="E3" t="s">
        <v>15</v>
      </c>
    </row>
    <row r="4">
      <c r="A4">
        <v>2</v>
      </c>
      <c r="B4" t="s">
        <v>69</v>
      </c>
      <c r="C4" t="s">
        <v>70</v>
      </c>
      <c r="D4" s="6">
        <f>'Besoins'!$B$2*0.2766599598</f>
        <v>0.27666</v>
      </c>
      <c r="E4" t="s">
        <v>15</v>
      </c>
    </row>
    <row r="5">
      <c r="A5">
        <v>2</v>
      </c>
      <c r="B5" t="s">
        <v>71</v>
      </c>
      <c r="C5" t="s">
        <v>70</v>
      </c>
      <c r="D5" s="6">
        <f>'Besoins'!$B$2*0.1383299799</f>
        <v>0.13833</v>
      </c>
      <c r="E5" t="s">
        <v>15</v>
      </c>
    </row>
    <row r="6">
      <c r="A6">
        <v>2</v>
      </c>
      <c r="B6" t="s">
        <v>72</v>
      </c>
      <c r="C6" t="s">
        <v>70</v>
      </c>
      <c r="D6" s="6">
        <f>'Besoins'!$B$2*0.055331992</f>
        <v>0.055332</v>
      </c>
      <c r="E6" t="s">
        <v>15</v>
      </c>
    </row>
    <row r="7">
      <c r="A7">
        <v>2</v>
      </c>
      <c r="B7" t="s">
        <v>73</v>
      </c>
      <c r="C7" t="s">
        <v>70</v>
      </c>
      <c r="D7" s="6">
        <f>'Besoins'!$B$2*0.0022132797</f>
        <v>0.002213</v>
      </c>
      <c r="E7" t="s">
        <v>15</v>
      </c>
    </row>
    <row r="8">
      <c r="A8">
        <v>2</v>
      </c>
      <c r="B8" t="s">
        <v>74</v>
      </c>
      <c r="C8" t="s">
        <v>70</v>
      </c>
      <c r="D8" s="6">
        <f>'Besoins'!$B$2*0.0331991952</f>
        <v>0.033199</v>
      </c>
      <c r="E8" t="s">
        <v>22</v>
      </c>
    </row>
    <row r="9">
      <c r="A9">
        <v>2</v>
      </c>
      <c r="B9" t="s">
        <v>75</v>
      </c>
      <c r="C9" t="s">
        <v>76</v>
      </c>
      <c r="D9" s="6">
        <f>'Besoins'!$B$2*0.0442655936</f>
        <v>0.044266</v>
      </c>
      <c r="E9" t="s">
        <v>15</v>
      </c>
    </row>
    <row r="10">
      <c r="A10">
        <v>1</v>
      </c>
      <c r="B10" t="s">
        <v>77</v>
      </c>
      <c r="C10" t="s">
        <v>70</v>
      </c>
      <c r="D10" s="6">
        <f>'Besoins'!$B$2*0.1</f>
        <v>0.1</v>
      </c>
      <c r="E10" t="s">
        <v>15</v>
      </c>
    </row>
    <row r="11">
      <c r="A11">
        <v>1</v>
      </c>
      <c r="B11" t="s">
        <v>78</v>
      </c>
      <c r="C11" t="s">
        <v>76</v>
      </c>
      <c r="D11" s="6">
        <f>'Besoins'!$B$2*0.1</f>
        <v>0.1</v>
      </c>
      <c r="E11" t="s">
        <v>15</v>
      </c>
    </row>
    <row r="12">
      <c r="A12">
        <v>1</v>
      </c>
      <c r="B12" t="s">
        <v>79</v>
      </c>
      <c r="C12" t="s">
        <v>70</v>
      </c>
      <c r="D12" s="6">
        <f>'Besoins'!$B$2*0.4</f>
        <v>0.4</v>
      </c>
      <c r="E12" t="s">
        <v>22</v>
      </c>
    </row>
    <row r="13">
      <c r="A13">
        <v>1</v>
      </c>
      <c r="B13" t="s">
        <v>80</v>
      </c>
      <c r="C13" t="s">
        <v>70</v>
      </c>
      <c r="D13" s="6">
        <f>'Besoins'!$B$2*0.35</f>
        <v>0.35</v>
      </c>
      <c r="E13" t="s">
        <v>22</v>
      </c>
    </row>
    <row r="14">
      <c r="A14">
        <v>1</v>
      </c>
      <c r="B14" t="s">
        <v>81</v>
      </c>
      <c r="C14" t="s">
        <v>70</v>
      </c>
      <c r="D14" s="6">
        <f>'Besoins'!$B$2*0.04</f>
        <v>0.04</v>
      </c>
      <c r="E14" t="s">
        <v>15</v>
      </c>
    </row>
    <row r="15">
      <c r="A15">
        <v>1</v>
      </c>
      <c r="B15" t="s">
        <v>82</v>
      </c>
      <c r="C15" t="s">
        <v>70</v>
      </c>
      <c r="D15" s="6">
        <f>'Besoins'!$B$2*0.2</f>
        <v>0.2</v>
      </c>
      <c r="E15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7"/>
  <cols>
    <col min="1" max="1" width="22" customWidth="1"/>
    <col min="2" max="2" width="52" customWidth="1"/>
  </cols>
  <sheetData>
    <row r="1" customHeight="1" ht="24">
      <c r="A1" t="s" s="2">
        <v>83</v>
      </c>
      <c r="B1"/>
      <c r="C1"/>
      <c r="D1"/>
    </row>
    <row r="2">
      <c r="A2" t="str" s="13">
        <f>"PDR-TARTE-CITRON · PAT.TARTES · référence : "&amp;Besoins!B3&amp;" "&amp;Besoins!C3&amp;" · multiplicateur réglable sur la feuille ""Besoins"""</f>
        <v>PDR-TARTE-CITRON · PAT.TARTES · référence : 10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84</v>
      </c>
      <c r="B4"/>
      <c r="C4"/>
      <c r="D4"/>
    </row>
    <row r="5">
      <c r="A5" t="s" s="15">
        <v>85</v>
      </c>
      <c r="B5" t="str" s="12">
        <f>"[CONFECTIONNER] "&amp;Procedure!D2</f>
        <v>[CONFECTIONNER] Confectionner et fonces le fond. Pate sucree sablee au cutter, piquage.</v>
      </c>
      <c r="C5"/>
      <c r="D5"/>
    </row>
    <row r="6">
      <c r="A6" t="s" s="15">
        <v>86</v>
      </c>
      <c r="B6" t="str" s="12">
        <f>"[CONFECTIONNER] "&amp;Procedure!D3</f>
        <v>[CONFECTIONNER] Confectionner la creme citron. Jaunes blanchis+sucre+fecule+eau+jus+zeste, ebullition jusqu'a epaississement, beurre hors du feu.</v>
      </c>
      <c r="C6"/>
      <c r="D6"/>
    </row>
    <row r="7">
      <c r="A7" t="s" s="15">
        <v>87</v>
      </c>
      <c r="B7" t="str" s="12">
        <f>"[FOURRER] "&amp;Procedure!D4</f>
        <v>[FOURRER] Garnir et cuire. Sur le fond cru, decerclage en cours de cuisson.</v>
      </c>
      <c r="C7"/>
      <c r="D7"/>
    </row>
    <row r="8">
      <c r="A8" t="s" s="15">
        <v>88</v>
      </c>
      <c r="B8" t="str" s="12">
        <f>"[DÉCORER] "&amp;Procedure!D5</f>
        <v>[DÉCORER] Finir. Sucre glace.</v>
      </c>
      <c r="C8"/>
      <c r="D8"/>
    </row>
    <row r="9">
      <c r="A9"/>
      <c r="B9"/>
      <c r="C9"/>
      <c r="D9"/>
    </row>
    <row r="10">
      <c r="A10" t="s" s="14">
        <v>89</v>
      </c>
      <c r="B10"/>
      <c r="C10"/>
      <c r="D10"/>
    </row>
    <row r="11">
      <c r="A11" t="s" s="15">
        <v>85</v>
      </c>
      <c r="B11" t="str" s="12">
        <f>"[METTRE EN PLACE] "&amp;Procedure!D6</f>
        <v>[METTRE EN PLACE] Mettre en place le poste de travail. Denrees, materiels de preparation, de cuisson et de dressage.</v>
      </c>
      <c r="C11"/>
      <c r="D11"/>
    </row>
    <row r="12">
      <c r="A12" t="s" s="15">
        <v>86</v>
      </c>
      <c r="B12" t="str" s="12">
        <f>"[SABLER] "&amp;Procedure!D7</f>
        <v>[SABLER] Sabler farine, sel et beurre. Au cutter ou du bout des doigts, jusqu'a texture sableuse.</v>
      </c>
      <c r="C12"/>
      <c r="D12"/>
    </row>
    <row r="13">
      <c r="A13" t="s" s="15">
        <v>87</v>
      </c>
      <c r="B13" t="str" s="12">
        <f>"[INCORPORER] "&amp;Procedure!D8</f>
        <v>[INCORPORER] Ajouter le sucre en pluie. Puis sabler a nouveau.</v>
      </c>
      <c r="C13"/>
      <c r="D13"/>
    </row>
    <row r="14">
      <c r="A14" t="s" s="15">
        <v>88</v>
      </c>
      <c r="B14" t="str" s="12">
        <f>"[INCORPORER] "&amp;Procedure!D9</f>
        <v>[INCORPORER] Ajouter jaune et eau. Decoller au cutter, fraiser rapidement sans chauffer la pate.</v>
      </c>
      <c r="C14"/>
      <c r="D14"/>
    </row>
    <row r="15">
      <c r="A15" t="s" s="15">
        <v>90</v>
      </c>
      <c r="B15" t="str" s="12">
        <f>"[RÉSERVER] "&amp;Procedure!D10</f>
        <v>[RÉSERVER] Reserver au froid. Filmer, laisser reposer avant faconnage.</v>
      </c>
      <c r="C15"/>
      <c r="D15"/>
    </row>
    <row r="16">
      <c r="A16"/>
      <c r="B16"/>
      <c r="C16"/>
      <c r="D16"/>
    </row>
    <row r="17">
      <c r="A17" t="s" s="16">
        <v>91</v>
      </c>
      <c r="B17"/>
      <c r="C17"/>
      <c r="D17"/>
    </row>
  </sheetData>
  <sheetProtection sheet="1"/>
  <mergeCells count="14">
    <mergeCell ref="A1:D1"/>
    <mergeCell ref="A2:D2"/>
    <mergeCell ref="A4:D4"/>
    <mergeCell ref="B5:D5"/>
    <mergeCell ref="B6:D6"/>
    <mergeCell ref="B7:D7"/>
    <mergeCell ref="B8:D8"/>
    <mergeCell ref="A10:D10"/>
    <mergeCell ref="B11:D11"/>
    <mergeCell ref="B12:D12"/>
    <mergeCell ref="B13:D13"/>
    <mergeCell ref="B14:D14"/>
    <mergeCell ref="B15:D15"/>
    <mergeCell ref="A17:D1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2026-09-15T15:40:26Z</dcterms:created>
  <dc:title>Tarte au citron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2026-09-15T15:40:26Z</dcterms:modified>
  <cp:revision>1</cp:revision>
</cp:coreProperties>
</file>