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<sst xmlns="http://schemas.openxmlformats.org/spreadsheetml/2006/main" count="73" uniqueCount="73">
  <si>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</si>
  <si>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</si>
  <si>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</si>
  <si>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</si>
  <si>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</si>
  <si>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</si>
  <si>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</si>
  <si>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</si>
  <si>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</si>
  <si>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</si>
  <si>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</si>
  <si>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</si>
  <si>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</si>
  <si>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</si>
  <si>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</si>
  <si>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</si>
  <si>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</si>
  <si>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</si>
  <si>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</si>
  <si>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</si>
  <si>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</si>
  <si>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</si>
  <si>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</si>
  <si>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</si>
  <si>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</si>
  <si>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</si>
  <si>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</si>
  <si>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</si>
  <si>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</si>
  <si>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</si>
  <si>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</si>
  <si>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</si>
  <si>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</si>
  <si>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</si>
  <si>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</si>
  <si>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</si>
  <si>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</si>
  <si>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</si>
  <si>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</si>
  <si>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</si>
  <si>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(PDR)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</si>
  <si>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</si>
  <si>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</si>
  <si>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</si>
  <si>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</si>
  <si>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</si>
  <si>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</si>
  <si>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</si>
  <si>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</si>
  <si>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</si>
  <si>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</si>
  <si>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</si>
  <si>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</si>
  <si>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</si>
  <si>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</si>
  <si>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</si>
  <si>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</si>
  <si>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OEUF (P) (conv.)</t>
  </si>
  <si>
    <t xml:space="preserve">    ↳ Sucre blanc cristal sac 25 kg</t>
  </si>
  <si>
    <t>matiere</t>
  </si>
  <si>
    <t xml:space="preserve">    ↳ Farine de blé T55</t>
  </si>
  <si>
    <t xml:space="preserve">    ↳ BEURRE</t>
  </si>
  <si>
    <t xml:space="preserve">    ↳ BLANC D'OEUF (ML) (conv.)</t>
  </si>
  <si>
    <t xml:space="preserve">    ↳ FECULE</t>
  </si>
  <si>
    <t xml:space="preserve">    ↳ Amandes en poudre sachet 1kg</t>
  </si>
  <si>
    <t xml:space="preserve">    ↳ Chocolat noir 50% cacao pistoles sac 5kg</t>
  </si>
  <si>
    <t>Fiche technique — Biscuit Sacher (PDR)</t>
  </si>
  <si>
    <t>Biscuit Sacher (PDR)  PDR-BISC-SACHER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</si>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</sst>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32</v>
      </c>
      <c r="C3" t="s" s="5">
        <v>3</v>
      </c>
      <c r="D3"/>
      <c r="E3"/>
      <c r="F3"/>
    </row>
    <row r="4">
      <c r="A4" t="s">
        <v>4</v>
      </c>
      <c r="B4" s="6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E7*0.7883</f>
        <v>0.118245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24.195906</v>
      </c>
      <c r="E9" s="6">
        <f>D9*$B$2</f>
        <v>24.195906</v>
      </c>
      <c r="F9" t="s">
        <v>3</v>
      </c>
      <c r="G9" s="9">
        <f>E9*0.2700000048</f>
        <v>6.532895</v>
      </c>
    </row>
    <row r="10">
      <c r="A10" t="s">
        <v>22</v>
      </c>
      <c r="B10" t="s">
        <v>23</v>
      </c>
      <c r="C10" t="s">
        <v>24</v>
      </c>
      <c r="D10" s="4">
        <v>0.35</v>
      </c>
      <c r="E10" s="6">
        <f>D10*$B$2</f>
        <v>0.35</v>
      </c>
      <c r="F10" t="s">
        <v>15</v>
      </c>
      <c r="G10" s="9">
        <f>E10*16.58</f>
        <v>5.803</v>
      </c>
    </row>
    <row r="11">
      <c r="A11" t="s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15</v>
      </c>
      <c r="G11" s="9">
        <f>E11*18.3</f>
        <v>9.15</v>
      </c>
    </row>
    <row r="12">
      <c r="A12" t="s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15</v>
      </c>
      <c r="G12" s="9">
        <f>E12*0.56</f>
        <v>0.112</v>
      </c>
    </row>
    <row r="13">
      <c r="A13" t="s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15</v>
      </c>
      <c r="G13" s="9">
        <f>E13*0.82</f>
        <v>0.41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40</v>
      </c>
      <c r="C2" t="s">
        <v>54</v>
      </c>
      <c r="D2" s="6">
        <f>'Besoins'!$B$2*32</f>
        <v>32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'Besoins'!$B$2*0.36</f>
        <v>0.36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'Besoins'!$B$2*5</f>
        <v>5</v>
      </c>
      <c r="E4" t="s">
        <v>3</v>
      </c>
    </row>
    <row r="5">
      <c r="A5">
        <v>1</v>
      </c>
      <c r="B5" t="s">
        <v>58</v>
      </c>
      <c r="C5" t="s">
        <v>59</v>
      </c>
      <c r="D5" s="6">
        <f>'Besoins'!$B$2*0.5</f>
        <v>0.5</v>
      </c>
      <c r="E5" t="s">
        <v>15</v>
      </c>
    </row>
    <row r="6">
      <c r="A6">
        <v>1</v>
      </c>
      <c r="B6" t="s">
        <v>60</v>
      </c>
      <c r="C6" t="s">
        <v>59</v>
      </c>
      <c r="D6" s="6">
        <f>'Besoins'!$B$2*0.2</f>
        <v>0.2</v>
      </c>
      <c r="E6" t="s">
        <v>15</v>
      </c>
    </row>
    <row r="7">
      <c r="A7">
        <v>1</v>
      </c>
      <c r="B7" t="s">
        <v>61</v>
      </c>
      <c r="C7" t="s">
        <v>59</v>
      </c>
      <c r="D7" s="6">
        <f>'Besoins'!$B$2*0.45</f>
        <v>0.45</v>
      </c>
      <c r="E7" t="s">
        <v>15</v>
      </c>
    </row>
    <row r="8">
      <c r="A8">
        <v>1</v>
      </c>
      <c r="B8" t="s">
        <v>62</v>
      </c>
      <c r="C8" t="s">
        <v>56</v>
      </c>
      <c r="D8" s="6">
        <f>'Besoins'!$B$2*0.7</f>
        <v>0.7</v>
      </c>
      <c r="E8" t="s">
        <v>15</v>
      </c>
    </row>
    <row r="9">
      <c r="A9">
        <v>1</v>
      </c>
      <c r="B9" t="s">
        <v>63</v>
      </c>
      <c r="C9" t="s">
        <v>59</v>
      </c>
      <c r="D9" s="6">
        <f>'Besoins'!$B$2*0.15</f>
        <v>0.15</v>
      </c>
      <c r="E9" t="s">
        <v>15</v>
      </c>
    </row>
    <row r="10">
      <c r="A10">
        <v>1</v>
      </c>
      <c r="B10" t="s">
        <v>64</v>
      </c>
      <c r="C10" t="s">
        <v>59</v>
      </c>
      <c r="D10" s="6">
        <f>'Besoins'!$B$2*0.35</f>
        <v>0.35</v>
      </c>
      <c r="E10" t="s">
        <v>15</v>
      </c>
    </row>
    <row r="11">
      <c r="A11">
        <v>1</v>
      </c>
      <c r="B11" t="s">
        <v>65</v>
      </c>
      <c r="C11" t="s">
        <v>59</v>
      </c>
      <c r="D11" s="6">
        <f>'Besoins'!$B$2*0.5</f>
        <v>0.5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"[CRÉMER] "&amp;Procedure!D2</f>
        <v>[CRÉMER] Cremer beurre, sucre et jaunes. Tiedis avec la couverture fondue.</v>
      </c>
      <c r="C5"/>
      <c r="D5"/>
    </row>
    <row r="6">
      <c r="A6" t="s" s="15">
        <v>69</v>
      </c>
      <c r="B6" t="str" s="12">
        <f>"[INCORPORER] "&amp;Procedure!D3</f>
        <v>[INCORPORER] Ajouter farine, fecule et amandes. Melanger sans corser.</v>
      </c>
      <c r="C6"/>
      <c r="D6"/>
    </row>
    <row r="7">
      <c r="A7" t="s" s="15">
        <v>70</v>
      </c>
      <c r="B7" t="str" s="12">
        <f>"[MONTER] "&amp;Procedure!D4</f>
        <v>[MONTER] Monter les blancs serres. Incorporer delicatement.</v>
      </c>
      <c r="C7"/>
      <c r="D7"/>
    </row>
    <row r="8">
      <c r="A8" t="s" s="15">
        <v>71</v>
      </c>
      <c r="B8" t="str" s="12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6">
        <v>72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