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<sst xmlns="http://schemas.openxmlformats.org/spreadsheetml/2006/main" count="106" uniqueCount="106">
  <si>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</si>
  <si>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</si>
  <si>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</si>
  <si>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</si>
  <si>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</si>
  <si>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</si>
  <si>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</si>
  <si>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</si>
  <si>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</si>
  <si>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</si>
  <si>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</si>
  <si>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</si>
  <si>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</si>
  <si>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</si>
  <si>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</si>
  <si>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</si>
  <si>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</si>
  <si>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</si>
  <si>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</si>
  <si>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</si>
  <si>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</si>
  <si>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</si>
  <si>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CONS-CERISE-SIR</t>
  </si>
  <si>
    <t>Cerises griotte au sirop</t>
  </si>
  <si>
    <t>Conserves et compotes de fruits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</si>
  <si>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</si>
  <si>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</si>
  <si>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</si>
  <si>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</si>
  <si>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</si>
  <si>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</si>
  <si>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</si>
  <si>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</si>
  <si>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</si>
  <si>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</si>
  <si>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</si>
  <si>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</si>
  <si>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</si>
  <si>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</si>
  <si>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</si>
  <si>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</si>
  <si>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</si>
  <si>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</si>
  <si>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</si>
  <si>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</si>
  <si>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</si>
  <si>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</si>
  <si>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Choux au rhum (PDR)</t>
  </si>
  <si>
    <t>CONFECTIONNER</t>
  </si>
  <si>
    <t>Confectionner et cuire les choux. Dorure, cuisson four.</t>
  </si>
  <si>
    <t>CRÉMER</t>
  </si>
  <si>
    <t>Parfumer la creme au rhum. Incorporer le rhum a la creme patissiere.</t>
  </si>
  <si>
    <t>FOURRER</t>
  </si>
  <si>
    <t>Garnir. A la poche.</t>
  </si>
  <si>
    <t>GLACER</t>
  </si>
  <si>
    <t>Glacer au fondant blanc. Decorer d'un bigarreau confit.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</si>
  <si>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</si>
  <si>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</si>
  <si>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</si>
  <si>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</si>
  <si>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</si>
  <si>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</si>
  <si>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</si>
  <si>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</si>
  <si>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</si>
  <si>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</si>
  <si>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</si>
  <si>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</si>
  <si>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</si>
  <si>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</si>
  <si>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</si>
  <si>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</si>
  <si>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</si>
  <si>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</si>
  <si>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</si>
  <si>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</si>
  <si>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</si>
  <si>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</si>
  <si>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</si>
  <si>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</si>
  <si>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</si>
  <si>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</si>
  <si>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</si>
  <si>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</si>
  <si>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</si>
  <si>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</si>
  <si>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</si>
  <si>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</si>
  <si>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Creme patissiere traditionnelle (PDR)</t>
  </si>
  <si>
    <t xml:space="preserve">        ↳ LAIT</t>
  </si>
  <si>
    <t xml:space="preserve">        ↳ JAUNE D'OEUF (ML) (conv.)</t>
  </si>
  <si>
    <t xml:space="preserve">        ↳ Sucre blanc cristal sac 25 kg</t>
  </si>
  <si>
    <t xml:space="preserve">        ↳ VANILLE (baton)</t>
  </si>
  <si>
    <t xml:space="preserve">    ↳ EAU</t>
  </si>
  <si>
    <t xml:space="preserve">    ↳ Fondant blanc pâtissier (glaçage)</t>
  </si>
  <si>
    <t xml:space="preserve">    ↳ Cerises griotte au sirop</t>
  </si>
  <si>
    <t>Fiche technique — Choux au rhum (PDR)</t>
  </si>
  <si>
    <t>Choux au rhum (PDR)  PDR-CHOUX-RHUM</t>
  </si>
  <si>
    <t>1.</t>
  </si>
  <si>
    <t>2.</t>
  </si>
  <si>
    <t>3.</t>
  </si>
  <si>
    <t>4.</t>
  </si>
  <si>
    <t>↳ Pate a choux (PDR)  PDR-PAT-CHOUX</t>
  </si>
  <si>
    <t>5.</t>
  </si>
  <si>
    <t>↳ Creme patissiere traditionnelle (PDR)  PDR-CR-PATISSI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</si>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</sst>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72</v>
      </c>
      <c r="C3" t="s" s="5">
        <v>3</v>
      </c>
      <c r="D3"/>
      <c r="E3"/>
      <c r="F3"/>
    </row>
    <row r="4">
      <c r="A4" t="s">
        <v>4</v>
      </c>
      <c r="B4" s="6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0.680272</v>
      </c>
      <c r="E7" s="6">
        <f>D7*$B$2</f>
        <v>0.680272</v>
      </c>
      <c r="F7" t="s">
        <v>3</v>
      </c>
      <c r="G7" s="9">
        <f>E7*0.5902685155</f>
        <v>0.401543</v>
      </c>
    </row>
    <row r="8">
      <c r="A8" t="s" s="8">
        <v>15</v>
      </c>
      <c r="B8" t="s">
        <v>16</v>
      </c>
      <c r="C8" t="s">
        <v>17</v>
      </c>
      <c r="D8" s="4">
        <v>0.112676</v>
      </c>
      <c r="E8" s="6">
        <f>D8*$B$2</f>
        <v>0.112676</v>
      </c>
      <c r="F8" t="s">
        <v>18</v>
      </c>
      <c r="G8" s="9">
        <f>E8*3.9514019757</f>
        <v>0.445228</v>
      </c>
    </row>
    <row r="9">
      <c r="A9" t="s" s="8">
        <v>19</v>
      </c>
      <c r="B9" t="s">
        <v>20</v>
      </c>
      <c r="C9" t="s">
        <v>21</v>
      </c>
      <c r="D9" s="4">
        <v>9.190481</v>
      </c>
      <c r="E9" s="6">
        <f>D9*$B$2</f>
        <v>9.190481</v>
      </c>
      <c r="F9" t="s">
        <v>3</v>
      </c>
      <c r="G9" s="9">
        <f>E9*0.2700000069</f>
        <v>2.48143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18</v>
      </c>
      <c r="G10" s="9">
        <f>E10*5.5</f>
        <v>0.55</v>
      </c>
    </row>
    <row r="11">
      <c r="A11" t="s" s="8">
        <v>25</v>
      </c>
      <c r="B11" t="s">
        <v>26</v>
      </c>
      <c r="C11" t="s">
        <v>27</v>
      </c>
      <c r="D11" s="4">
        <v>0.392113</v>
      </c>
      <c r="E11" s="6">
        <f>D11*$B$2</f>
        <v>0.392113</v>
      </c>
      <c r="F11" t="s">
        <v>28</v>
      </c>
      <c r="G11" s="9">
        <f>E11*0.0029999975</f>
        <v>0.001176</v>
      </c>
    </row>
    <row r="12">
      <c r="A12" t="s">
        <v>29</v>
      </c>
      <c r="B12" t="s">
        <v>30</v>
      </c>
      <c r="C12" t="s">
        <v>31</v>
      </c>
      <c r="D12" s="4">
        <v>0.251126</v>
      </c>
      <c r="E12" s="6">
        <f>D12*$B$2</f>
        <v>0.251126</v>
      </c>
      <c r="F12" t="s">
        <v>18</v>
      </c>
      <c r="G12" s="9">
        <f>E12*0.5599995594</f>
        <v>0.14063</v>
      </c>
    </row>
    <row r="13">
      <c r="A13" t="s" s="8">
        <v>32</v>
      </c>
      <c r="B13" t="s">
        <v>33</v>
      </c>
      <c r="C13" t="s">
        <v>21</v>
      </c>
      <c r="D13" s="4">
        <v>0.680272</v>
      </c>
      <c r="E13" s="6">
        <f>D13*$B$2</f>
        <v>0.680272</v>
      </c>
      <c r="F13" t="s">
        <v>28</v>
      </c>
      <c r="G13" s="9">
        <f>E13*0.599900096</f>
        <v>0.408095</v>
      </c>
    </row>
    <row r="14">
      <c r="A14" t="s">
        <v>34</v>
      </c>
      <c r="B14" t="s">
        <v>35</v>
      </c>
      <c r="C14" t="s">
        <v>36</v>
      </c>
      <c r="D14" s="4">
        <v>0.3</v>
      </c>
      <c r="E14" s="6">
        <f>D14*$B$2</f>
        <v>0.3</v>
      </c>
      <c r="F14" t="s">
        <v>18</v>
      </c>
      <c r="G14" s="9">
        <f>E14*4.2</f>
        <v>1.26</v>
      </c>
    </row>
    <row r="15">
      <c r="A15" t="s">
        <v>37</v>
      </c>
      <c r="B15" t="s">
        <v>38</v>
      </c>
      <c r="C15" t="s">
        <v>39</v>
      </c>
      <c r="D15" s="4">
        <v>0.170068</v>
      </c>
      <c r="E15" s="6">
        <f>D15*$B$2</f>
        <v>0.170068</v>
      </c>
      <c r="F15" t="s">
        <v>18</v>
      </c>
      <c r="G15" s="9">
        <f>E15*0.8200001312</f>
        <v>0.139456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 t="s">
        <v>50</v>
      </c>
      <c r="D3" t="s" s="12">
        <v>51</v>
      </c>
      <c r="E3" t="s" s="12"/>
      <c r="F3"/>
    </row>
    <row r="4">
      <c r="A4" t="s">
        <v>47</v>
      </c>
      <c r="B4">
        <v>3</v>
      </c>
      <c r="C4" t="s">
        <v>52</v>
      </c>
      <c r="D4" t="s" s="12">
        <v>53</v>
      </c>
      <c r="E4" t="s" s="12"/>
      <c r="F4"/>
    </row>
    <row r="5">
      <c r="A5" t="s">
        <v>47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56</v>
      </c>
      <c r="B6">
        <v>1</v>
      </c>
      <c r="C6" t="s">
        <v>57</v>
      </c>
      <c r="D6" t="s" s="12">
        <v>58</v>
      </c>
      <c r="E6" t="s" s="12"/>
      <c r="F6"/>
    </row>
    <row r="7">
      <c r="A7" t="s">
        <v>56</v>
      </c>
      <c r="B7">
        <v>2</v>
      </c>
      <c r="C7" t="s">
        <v>59</v>
      </c>
      <c r="D7" t="s" s="12">
        <v>60</v>
      </c>
      <c r="E7" t="s" s="12"/>
      <c r="F7"/>
    </row>
    <row r="8">
      <c r="A8" t="s">
        <v>56</v>
      </c>
      <c r="B8">
        <v>3</v>
      </c>
      <c r="C8" t="s">
        <v>61</v>
      </c>
      <c r="D8" t="s" s="12">
        <v>62</v>
      </c>
      <c r="E8" t="s" s="12"/>
      <c r="F8"/>
    </row>
    <row r="9">
      <c r="A9" t="s">
        <v>56</v>
      </c>
      <c r="B9">
        <v>4</v>
      </c>
      <c r="C9" t="s">
        <v>63</v>
      </c>
      <c r="D9" t="s" s="12">
        <v>64</v>
      </c>
      <c r="E9" t="s" s="12"/>
      <c r="F9"/>
    </row>
    <row r="10">
      <c r="A10" t="s">
        <v>56</v>
      </c>
      <c r="B10">
        <v>5</v>
      </c>
      <c r="C10" t="s">
        <v>61</v>
      </c>
      <c r="D10" t="s" s="12">
        <v>65</v>
      </c>
      <c r="E10" t="s" s="12"/>
      <c r="F10"/>
    </row>
    <row r="11">
      <c r="A11" t="s">
        <v>66</v>
      </c>
      <c r="B11">
        <v>1</v>
      </c>
      <c r="C11" t="s">
        <v>57</v>
      </c>
      <c r="D11" t="s" s="12">
        <v>58</v>
      </c>
      <c r="E11" t="s" s="12"/>
      <c r="F11"/>
    </row>
    <row r="12">
      <c r="A12" t="s">
        <v>66</v>
      </c>
      <c r="B12">
        <v>2</v>
      </c>
      <c r="C12" t="s">
        <v>67</v>
      </c>
      <c r="D12" t="s" s="12">
        <v>68</v>
      </c>
      <c r="E12" t="s" s="12"/>
      <c r="F12"/>
    </row>
    <row r="13">
      <c r="A13" t="s">
        <v>66</v>
      </c>
      <c r="B13">
        <v>3</v>
      </c>
      <c r="C13" t="s">
        <v>69</v>
      </c>
      <c r="D13" t="s" s="12">
        <v>70</v>
      </c>
      <c r="E13" t="s" s="12"/>
      <c r="F13"/>
    </row>
    <row r="14">
      <c r="A14" t="s">
        <v>66</v>
      </c>
      <c r="B14">
        <v>4</v>
      </c>
      <c r="C14" t="s">
        <v>71</v>
      </c>
      <c r="D14" t="s" s="12">
        <v>72</v>
      </c>
      <c r="E14" t="s" s="12"/>
      <c r="F14" t="s">
        <v>73</v>
      </c>
    </row>
    <row r="15">
      <c r="A15" t="s">
        <v>66</v>
      </c>
      <c r="B15">
        <v>5</v>
      </c>
      <c r="C15" t="s">
        <v>74</v>
      </c>
      <c r="D15" t="s" s="12">
        <v>75</v>
      </c>
      <c r="E15" t="s" s="12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10</v>
      </c>
    </row>
    <row r="2">
      <c r="A2">
        <v>0</v>
      </c>
      <c r="B2" t="s">
        <v>47</v>
      </c>
      <c r="C2" t="s">
        <v>80</v>
      </c>
      <c r="D2" s="6">
        <f>'Besoins'!$B$2*72</f>
        <v>72</v>
      </c>
      <c r="E2" t="s">
        <v>3</v>
      </c>
    </row>
    <row r="3">
      <c r="A3">
        <v>1</v>
      </c>
      <c r="B3" t="s">
        <v>81</v>
      </c>
      <c r="C3" t="s">
        <v>80</v>
      </c>
      <c r="D3" s="6">
        <f>'Besoins'!$B$2*1</f>
        <v>1</v>
      </c>
      <c r="E3" t="s">
        <v>18</v>
      </c>
    </row>
    <row r="4">
      <c r="A4">
        <v>2</v>
      </c>
      <c r="B4" t="s">
        <v>82</v>
      </c>
      <c r="C4" t="s">
        <v>83</v>
      </c>
      <c r="D4" s="6">
        <f>'Besoins'!$B$2*0.1126760563</f>
        <v>0.112676</v>
      </c>
      <c r="E4" t="s">
        <v>18</v>
      </c>
    </row>
    <row r="5">
      <c r="A5">
        <v>2</v>
      </c>
      <c r="B5" t="s">
        <v>84</v>
      </c>
      <c r="C5" t="s">
        <v>85</v>
      </c>
      <c r="D5" s="6">
        <f>'Besoins'!$B$2*7.0422535211</f>
        <v>7.042254</v>
      </c>
      <c r="E5" t="s">
        <v>3</v>
      </c>
    </row>
    <row r="6">
      <c r="A6">
        <v>2</v>
      </c>
      <c r="B6" t="s">
        <v>86</v>
      </c>
      <c r="C6" t="s">
        <v>83</v>
      </c>
      <c r="D6" s="6">
        <f>'Besoins'!$B$2*0.3521126761</f>
        <v>0.352113</v>
      </c>
      <c r="E6" t="s">
        <v>28</v>
      </c>
    </row>
    <row r="7">
      <c r="A7">
        <v>2</v>
      </c>
      <c r="B7" t="s">
        <v>87</v>
      </c>
      <c r="C7" t="s">
        <v>83</v>
      </c>
      <c r="D7" s="6">
        <f>'Besoins'!$B$2*0.1830985915</f>
        <v>0.183099</v>
      </c>
      <c r="E7" t="s">
        <v>18</v>
      </c>
    </row>
    <row r="8">
      <c r="A8">
        <v>1</v>
      </c>
      <c r="B8" t="s">
        <v>88</v>
      </c>
      <c r="C8" t="s">
        <v>80</v>
      </c>
      <c r="D8" s="6">
        <f>'Besoins'!$B$2*1</f>
        <v>1</v>
      </c>
      <c r="E8" t="s">
        <v>18</v>
      </c>
    </row>
    <row r="9">
      <c r="A9">
        <v>2</v>
      </c>
      <c r="B9" t="s">
        <v>89</v>
      </c>
      <c r="C9" t="s">
        <v>83</v>
      </c>
      <c r="D9" s="6">
        <f>'Besoins'!$B$2*0.6802721088</f>
        <v>0.680272</v>
      </c>
      <c r="E9" t="s">
        <v>28</v>
      </c>
    </row>
    <row r="10">
      <c r="A10">
        <v>2</v>
      </c>
      <c r="B10" t="s">
        <v>90</v>
      </c>
      <c r="C10" t="s">
        <v>85</v>
      </c>
      <c r="D10" s="6">
        <f>'Besoins'!$B$2*0.0816326531</f>
        <v>0.081633</v>
      </c>
      <c r="E10" t="s">
        <v>18</v>
      </c>
    </row>
    <row r="11">
      <c r="A11">
        <v>2</v>
      </c>
      <c r="B11" t="s">
        <v>91</v>
      </c>
      <c r="C11" t="s">
        <v>83</v>
      </c>
      <c r="D11" s="6">
        <f>'Besoins'!$B$2*0.1700680272</f>
        <v>0.170068</v>
      </c>
      <c r="E11" t="s">
        <v>18</v>
      </c>
    </row>
    <row r="12">
      <c r="A12">
        <v>2</v>
      </c>
      <c r="B12" t="s">
        <v>87</v>
      </c>
      <c r="C12" t="s">
        <v>83</v>
      </c>
      <c r="D12" s="6">
        <f>'Besoins'!$B$2*0.0680272109</f>
        <v>0.068027</v>
      </c>
      <c r="E12" t="s">
        <v>18</v>
      </c>
    </row>
    <row r="13">
      <c r="A13">
        <v>2</v>
      </c>
      <c r="B13" t="s">
        <v>92</v>
      </c>
      <c r="C13" t="s">
        <v>83</v>
      </c>
      <c r="D13" s="6">
        <f>'Besoins'!$B$2*0.6802721088</f>
        <v>0.680272</v>
      </c>
      <c r="E13" t="s">
        <v>3</v>
      </c>
    </row>
    <row r="14">
      <c r="A14">
        <v>1</v>
      </c>
      <c r="B14" t="s">
        <v>93</v>
      </c>
      <c r="C14" t="s">
        <v>83</v>
      </c>
      <c r="D14" s="6">
        <f>'Besoins'!$B$2*0.04</f>
        <v>0.04</v>
      </c>
      <c r="E14" t="s">
        <v>28</v>
      </c>
    </row>
    <row r="15">
      <c r="A15">
        <v>1</v>
      </c>
      <c r="B15" t="s">
        <v>94</v>
      </c>
      <c r="C15" t="s">
        <v>83</v>
      </c>
      <c r="D15" s="6">
        <f>'Besoins'!$B$2*0.3</f>
        <v>0.3</v>
      </c>
      <c r="E15" t="s">
        <v>18</v>
      </c>
    </row>
    <row r="16">
      <c r="A16">
        <v>1</v>
      </c>
      <c r="B16" t="s">
        <v>95</v>
      </c>
      <c r="C16" t="s">
        <v>83</v>
      </c>
      <c r="D16" s="6">
        <f>'Besoins'!$B$2*0.1</f>
        <v>0.1</v>
      </c>
      <c r="E1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"PDR-CHOUX-RHUM · PAT.INDIV.CHOUX · référence : "&amp;Besoins!B3&amp;" "&amp;Besoins!C3&amp;" · multiplicateur réglable sur la feuille ""Besoins"""</f>
        <v>PDR-CHOUX-RHUM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 t="s" s="15">
        <v>98</v>
      </c>
      <c r="B5" t="str" s="12">
        <f>"[CONFECTIONNER] "&amp;Procedure!D2</f>
        <v>[CONFECTIONNER] Confectionner et cuire les choux. Dorure, cuisson four.</v>
      </c>
      <c r="C5"/>
      <c r="D5"/>
    </row>
    <row r="6">
      <c r="A6" t="s" s="15">
        <v>99</v>
      </c>
      <c r="B6" t="str" s="12">
        <f>"[CRÉMER] "&amp;Procedure!D3</f>
        <v>[CRÉMER] Parfumer la creme au rhum. Incorporer le rhum a la creme patissiere.</v>
      </c>
      <c r="C6"/>
      <c r="D6"/>
    </row>
    <row r="7">
      <c r="A7" t="s" s="15">
        <v>100</v>
      </c>
      <c r="B7" t="str" s="12">
        <f>"[FOURRER] "&amp;Procedure!D4</f>
        <v>[FOURRER] Garnir. A la poche.</v>
      </c>
      <c r="C7"/>
      <c r="D7"/>
    </row>
    <row r="8">
      <c r="A8" t="s" s="15">
        <v>101</v>
      </c>
      <c r="B8" t="str" s="12">
        <f>"[GLACER] "&amp;Procedure!D5</f>
        <v>[GLACER] Glacer au fondant blanc. Decorer d'un bigarreau confit.</v>
      </c>
      <c r="C8"/>
      <c r="D8"/>
    </row>
    <row r="9">
      <c r="A9"/>
      <c r="B9"/>
      <c r="C9"/>
      <c r="D9"/>
    </row>
    <row r="10">
      <c r="A10" t="s" s="14">
        <v>102</v>
      </c>
      <c r="B10"/>
      <c r="C10"/>
      <c r="D10"/>
    </row>
    <row r="11">
      <c r="A11" t="s" s="15">
        <v>98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99</v>
      </c>
      <c r="B12" t="str" s="12">
        <f>"[PORTER] "&amp;Procedure!D7</f>
        <v>[PORTER] Porter a ebullition l'eau, le sel, le beurre. Le beurre doit etre fondu au moment de l'ebullition.</v>
      </c>
      <c r="C12"/>
      <c r="D12"/>
    </row>
    <row r="13">
      <c r="A13" t="s" s="15">
        <v>100</v>
      </c>
      <c r="B13" t="str" s="12">
        <f>"[INCORPORER] "&amp;Procedure!D8</f>
        <v>[INCORPORER] Ajouter la farine hors du feu. En une seule fois, melanger energiquement a la spatule.</v>
      </c>
      <c r="C13"/>
      <c r="D13"/>
    </row>
    <row r="14">
      <c r="A14" t="s" s="15">
        <v>101</v>
      </c>
      <c r="B14" t="str" s="12">
        <f>"[DESSÉCHER] "&amp;Procedure!D9</f>
        <v>[DESSÉCHER] Dessecher la panade. Remettre sur le feu quelques secondes jusqu'a ce qu'elle n'adhere plus au recipient.</v>
      </c>
      <c r="C14"/>
      <c r="D14"/>
    </row>
    <row r="15">
      <c r="A15" t="s" s="15">
        <v>103</v>
      </c>
      <c r="B15" t="str" s="12">
        <f>"[INCORPORER] "&amp;Procedure!D10</f>
        <v>[INCORPORER] Incorporer les oeufs un a un. Hors du feu, jusqu'a consistance souple type quenelle.</v>
      </c>
      <c r="C15"/>
      <c r="D15"/>
    </row>
    <row r="16">
      <c r="A16"/>
      <c r="B16"/>
      <c r="C16"/>
      <c r="D16"/>
    </row>
    <row r="17">
      <c r="A17" t="s" s="14">
        <v>104</v>
      </c>
      <c r="B17"/>
      <c r="C17"/>
      <c r="D17"/>
    </row>
    <row r="18">
      <c r="A18" t="s" s="15">
        <v>98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99</v>
      </c>
      <c r="B19" t="str" s="12">
        <f>"[BOUILLIR] "&amp;Procedure!D12</f>
        <v>[BOUILLIR] Bouillir le lait. Avec 1/3 du sucre et la vanille.</v>
      </c>
      <c r="C19"/>
      <c r="D19"/>
    </row>
    <row r="20">
      <c r="A20" t="s" s="15">
        <v>100</v>
      </c>
      <c r="B20" t="str" s="12">
        <f>"[BLANCHIR] "&amp;Procedure!D13</f>
        <v>[BLANCHIR] Blanchir les jaunes. Avec le reste du sucre et la farine.</v>
      </c>
      <c r="C20"/>
      <c r="D20"/>
    </row>
    <row r="21">
      <c r="A21" t="s" s="15">
        <v>101</v>
      </c>
      <c r="B21" t="str" s="12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5">
        <v>103</v>
      </c>
      <c r="B22" t="str" s="12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6">
        <v>105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2026-09-15T14:12:42Z</dcterms:created>
  <dc:title>Choux au rhum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2026-09-15T14:12:42Z</dcterms:modified>
  <cp:revision>1</cp:revision>
</cp:coreProperties>
</file>