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<sst xmlns="http://schemas.openxmlformats.org/spreadsheetml/2006/main" count="84" uniqueCount="84">
  <si>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</si>
  <si>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</si>
  <si>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</si>
  <si>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</si>
  <si>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</si>
  <si>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</si>
  <si>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</si>
  <si>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</si>
  <si>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</si>
  <si>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</si>
  <si>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</si>
  <si>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</si>
  <si>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</si>
  <si>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</si>
  <si>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</si>
  <si>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</si>
  <si>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</si>
  <si>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</si>
  <si>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</si>
  <si>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</si>
  <si>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</si>
  <si>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</si>
  <si>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</si>
  <si>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</si>
  <si>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</si>
  <si>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</si>
  <si>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</si>
  <si>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</si>
  <si>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</si>
  <si>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</si>
  <si>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</si>
  <si>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</si>
  <si>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</si>
  <si>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</si>
  <si>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</si>
  <si>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</si>
  <si>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</si>
  <si>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</si>
  <si>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</si>
  <si>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</si>
  <si>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</si>
  <si>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Beignets nature - pets de nonne (PDR)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</si>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</sst>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0.056338</v>
      </c>
      <c r="E8" s="6">
        <f>D8*$B$2</f>
        <v>0.056338</v>
      </c>
      <c r="F8" t="s">
        <v>18</v>
      </c>
      <c r="G8" s="9">
        <f>E8*3.9514019757</f>
        <v>0.222614</v>
      </c>
    </row>
    <row r="9">
      <c r="A9" t="s" s="8">
        <v>19</v>
      </c>
      <c r="B9" t="s">
        <v>20</v>
      </c>
      <c r="C9" t="s">
        <v>21</v>
      </c>
      <c r="D9" s="4">
        <v>3.521127</v>
      </c>
      <c r="E9" s="6">
        <f>D9*$B$2</f>
        <v>3.521127</v>
      </c>
      <c r="F9" t="s">
        <v>3</v>
      </c>
      <c r="G9" s="9">
        <f>E9*0.2699999816</f>
        <v>0.950704</v>
      </c>
    </row>
    <row r="10">
      <c r="A10" t="s" s="8">
        <v>22</v>
      </c>
      <c r="B10" t="s">
        <v>23</v>
      </c>
      <c r="C10" t="s">
        <v>24</v>
      </c>
      <c r="D10" s="4">
        <v>0.176056</v>
      </c>
      <c r="E10" s="6">
        <f>D10*$B$2</f>
        <v>0.176056</v>
      </c>
      <c r="F10" t="s">
        <v>25</v>
      </c>
      <c r="G10" s="9">
        <f>E10*0.0030000058</f>
        <v>0.000528</v>
      </c>
    </row>
    <row r="11">
      <c r="A11" t="s">
        <v>26</v>
      </c>
      <c r="B11" t="s">
        <v>27</v>
      </c>
      <c r="C11" t="s">
        <v>28</v>
      </c>
      <c r="D11" s="4">
        <v>0.091549</v>
      </c>
      <c r="E11" s="6">
        <f>D11*$B$2</f>
        <v>0.091549</v>
      </c>
      <c r="F11" t="s">
        <v>18</v>
      </c>
      <c r="G11" s="9">
        <f>E11*0.5600018092</f>
        <v>0.051268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18</v>
      </c>
      <c r="G12" s="9">
        <f>E12*0.82</f>
        <v>0.123</v>
      </c>
    </row>
    <row r="13">
      <c r="A13" t="s">
        <v>32</v>
      </c>
      <c r="B13" t="s">
        <v>33</v>
      </c>
      <c r="C13" t="s">
        <v>31</v>
      </c>
      <c r="D13" s="4">
        <v>0.05</v>
      </c>
      <c r="E13" s="6">
        <f>D13*$B$2</f>
        <v>0.05</v>
      </c>
      <c r="F13" t="s">
        <v>18</v>
      </c>
      <c r="G13" s="9">
        <f>E13*1.05</f>
        <v>0.0525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50</v>
      </c>
      <c r="B6">
        <v>1</v>
      </c>
      <c r="C6" t="s">
        <v>51</v>
      </c>
      <c r="D6" t="s" s="12">
        <v>52</v>
      </c>
      <c r="E6" t="s" s="12"/>
      <c r="F6"/>
    </row>
    <row r="7">
      <c r="A7" t="s">
        <v>50</v>
      </c>
      <c r="B7">
        <v>2</v>
      </c>
      <c r="C7" t="s">
        <v>53</v>
      </c>
      <c r="D7" t="s" s="12">
        <v>54</v>
      </c>
      <c r="E7" t="s" s="12"/>
      <c r="F7"/>
    </row>
    <row r="8">
      <c r="A8" t="s">
        <v>50</v>
      </c>
      <c r="B8">
        <v>3</v>
      </c>
      <c r="C8" t="s">
        <v>55</v>
      </c>
      <c r="D8" t="s" s="12">
        <v>56</v>
      </c>
      <c r="E8" t="s" s="12"/>
      <c r="F8"/>
    </row>
    <row r="9">
      <c r="A9" t="s">
        <v>50</v>
      </c>
      <c r="B9">
        <v>4</v>
      </c>
      <c r="C9" t="s">
        <v>57</v>
      </c>
      <c r="D9" t="s" s="12">
        <v>58</v>
      </c>
      <c r="E9" t="s" s="12"/>
      <c r="F9"/>
    </row>
    <row r="10">
      <c r="A10" t="s">
        <v>50</v>
      </c>
      <c r="B10">
        <v>5</v>
      </c>
      <c r="C10" t="s">
        <v>55</v>
      </c>
      <c r="D10" t="s" s="12">
        <v>59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41</v>
      </c>
      <c r="C2" t="s">
        <v>64</v>
      </c>
      <c r="D2" s="6">
        <f>'Besoins'!$B$2*20</f>
        <v>20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'Besoins'!$B$2*0.5</f>
        <v>0.5</v>
      </c>
      <c r="E3" t="s">
        <v>18</v>
      </c>
    </row>
    <row r="4">
      <c r="A4">
        <v>2</v>
      </c>
      <c r="B4" t="s">
        <v>66</v>
      </c>
      <c r="C4" t="s">
        <v>67</v>
      </c>
      <c r="D4" s="6">
        <f>'Besoins'!$B$2*0.0563380282</f>
        <v>0.056338</v>
      </c>
      <c r="E4" t="s">
        <v>18</v>
      </c>
    </row>
    <row r="5">
      <c r="A5">
        <v>2</v>
      </c>
      <c r="B5" t="s">
        <v>68</v>
      </c>
      <c r="C5" t="s">
        <v>69</v>
      </c>
      <c r="D5" s="6">
        <f>'Besoins'!$B$2*3.5211267606</f>
        <v>3.521127</v>
      </c>
      <c r="E5" t="s">
        <v>3</v>
      </c>
    </row>
    <row r="6">
      <c r="A6">
        <v>2</v>
      </c>
      <c r="B6" t="s">
        <v>70</v>
      </c>
      <c r="C6" t="s">
        <v>67</v>
      </c>
      <c r="D6" s="6">
        <f>'Besoins'!$B$2*0.176056338</f>
        <v>0.176056</v>
      </c>
      <c r="E6" t="s">
        <v>25</v>
      </c>
    </row>
    <row r="7">
      <c r="A7">
        <v>2</v>
      </c>
      <c r="B7" t="s">
        <v>71</v>
      </c>
      <c r="C7" t="s">
        <v>67</v>
      </c>
      <c r="D7" s="6">
        <f>'Besoins'!$B$2*0.0915492958</f>
        <v>0.091549</v>
      </c>
      <c r="E7" t="s">
        <v>18</v>
      </c>
    </row>
    <row r="8">
      <c r="A8">
        <v>1</v>
      </c>
      <c r="B8" t="s">
        <v>72</v>
      </c>
      <c r="C8" t="s">
        <v>67</v>
      </c>
      <c r="D8" s="6">
        <f>'Besoins'!$B$2*1</f>
        <v>1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'Besoins'!$B$2*0.15</f>
        <v>0.15</v>
      </c>
      <c r="E9" t="s">
        <v>18</v>
      </c>
    </row>
    <row r="10">
      <c r="A10">
        <v>1</v>
      </c>
      <c r="B10" t="s">
        <v>74</v>
      </c>
      <c r="C10" t="s">
        <v>67</v>
      </c>
      <c r="D10" s="6">
        <f>'Besoins'!$B$2*0.05</f>
        <v>0.05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"[CONFECTIONNER] "&amp;Procedure!D2</f>
        <v>[CONFECTIONNER] Confectionner la pate a choux vanillee. (voir preparation de base).</v>
      </c>
      <c r="C5"/>
      <c r="D5"/>
    </row>
    <row r="6">
      <c r="A6" t="s" s="15">
        <v>78</v>
      </c>
      <c r="B6" t="str" s="12">
        <f>"[FRIRE] "&amp;Procedure!D3</f>
        <v>[FRIRE] Frire. Cuillere a soupe de pate plongee en friture 170 degres, les beignets se retournent seuls.</v>
      </c>
      <c r="C6"/>
      <c r="D6"/>
    </row>
    <row r="7">
      <c r="A7" t="s" s="15">
        <v>79</v>
      </c>
      <c r="B7" t="str" s="12">
        <f>"[ÉGOUTTER] "&amp;Procedure!D4</f>
        <v>[ÉGOUTTER] Egoutter. A l'araignee.</v>
      </c>
      <c r="C7"/>
      <c r="D7"/>
    </row>
    <row r="8">
      <c r="A8" t="s" s="15">
        <v>80</v>
      </c>
      <c r="B8" t="str" s="12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 t="s" s="15">
        <v>77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78</v>
      </c>
      <c r="B12" t="str" s="12">
        <f>"[PORTER] "&amp;Procedure!D7</f>
        <v>[PORTER] Porter a ebullition l'eau, le sel, le beurre. Le beurre doit etre fondu au moment de l'ebullition.</v>
      </c>
      <c r="C12"/>
      <c r="D12"/>
    </row>
    <row r="13">
      <c r="A13" t="s" s="15">
        <v>79</v>
      </c>
      <c r="B13" t="str" s="12">
        <f>"[INCORPORER] "&amp;Procedure!D8</f>
        <v>[INCORPORER] Ajouter la farine hors du feu. En une seule fois, melanger energiquement a la spatule.</v>
      </c>
      <c r="C13"/>
      <c r="D13"/>
    </row>
    <row r="14">
      <c r="A14" t="s" s="15">
        <v>80</v>
      </c>
      <c r="B14" t="str" s="12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5">
        <v>82</v>
      </c>
      <c r="B15" t="str" s="12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83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