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<sst xmlns="http://schemas.openxmlformats.org/spreadsheetml/2006/main" count="124" uniqueCount="124">
  <si>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</si>
  <si>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</si>
  <si>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</si>
  <si>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</si>
  <si>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</si>
  <si>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</si>
  <si>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</si>
  <si>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</si>
  <si>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</si>
  <si>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</si>
  <si>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</si>
  <si>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</si>
  <si>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</si>
  <si>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</si>
  <si>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</si>
  <si>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</si>
  <si>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</si>
  <si>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</si>
  <si>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</si>
  <si>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</si>
  <si>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</si>
  <si>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</si>
  <si>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</si>
  <si>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</si>
  <si>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</si>
  <si>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</si>
  <si>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</si>
  <si>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</si>
  <si>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</si>
  <si>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</si>
  <si>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</si>
  <si>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</si>
  <si>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</si>
  <si>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</si>
  <si>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</si>
  <si>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</si>
  <si>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</si>
  <si>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</si>
  <si>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</si>
  <si>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</si>
  <si>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</si>
  <si>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</si>
  <si>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</si>
  <si>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</si>
  <si>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</si>
  <si>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</si>
  <si>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</si>
  <si>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</si>
  <si>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</si>
  <si>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</si>
  <si>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Religieuses cafe-chocolat (PDR)</t>
  </si>
  <si>
    <t>CONFECTIONNER</t>
  </si>
  <si>
    <t>Confectionner la pate a choux. Dresser 20 gros choux et 20 petits choux.</t>
  </si>
  <si>
    <t>DORER</t>
  </si>
  <si>
    <t>Dorer et rayer. Cuire 210 degres, 25 min.</t>
  </si>
  <si>
    <t>25 min (cuisson)</t>
  </si>
  <si>
    <t>Confectionner la creme patissiere. Parfumer une moitie au cafe, l'autre au chocolat.</t>
  </si>
  <si>
    <t>Confectionner la creme au beurre. Methode sucre cuit a 117 degres sur les jaunes.</t>
  </si>
  <si>
    <t>FOURRER</t>
  </si>
  <si>
    <t>Garnir les choux. Chaque taille avec la creme patissiere correspondante.</t>
  </si>
  <si>
    <t>GLACER</t>
  </si>
  <si>
    <t>Glacer au fondant. Cafe ou chocolat selon le parfum.</t>
  </si>
  <si>
    <t>ASSEMBLER</t>
  </si>
  <si>
    <t>Assembler. Petit chou sur gros chou, colle a la creme au beurre, decor a la douille cannelee.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</si>
  <si>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</si>
  <si>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</si>
  <si>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</si>
  <si>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</si>
  <si>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</si>
  <si>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</si>
  <si>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</si>
  <si>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</si>
  <si>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</si>
  <si>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</si>
  <si>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</si>
  <si>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</si>
  <si>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</si>
  <si>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</si>
  <si>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</si>
  <si>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</si>
  <si>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</si>
  <si>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</si>
  <si>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</si>
  <si>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</si>
  <si>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au beurre (PDR)</t>
  </si>
  <si>
    <t>CUIRE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</si>
  <si>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</si>
  <si>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</si>
  <si>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</si>
  <si>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</si>
  <si>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</si>
  <si>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</si>
  <si>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</si>
  <si>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</si>
  <si>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</si>
  <si>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</si>
  <si>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</si>
  <si>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</si>
  <si>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</si>
  <si>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</si>
  <si>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</si>
  <si>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</si>
  <si>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Creme patissiere traditionnelle (PDR)</t>
  </si>
  <si>
    <t xml:space="preserve">        ↳ LAIT</t>
  </si>
  <si>
    <t xml:space="preserve">        ↳ JAUNE D'OEUF (ML) (conv.)</t>
  </si>
  <si>
    <t xml:space="preserve">        ↳ Sucre blanc cristal sac 25 kg</t>
  </si>
  <si>
    <t xml:space="preserve">        ↳ VANILLE (baton)</t>
  </si>
  <si>
    <t xml:space="preserve">    ↳ Café instantané soluble</t>
  </si>
  <si>
    <t xml:space="preserve">    ↳ CHOCOLAT LAIT 823</t>
  </si>
  <si>
    <t xml:space="preserve">    ↳ Creme au beurre (PDR)</t>
  </si>
  <si>
    <t xml:space="preserve">    ↳ Fondant blanc pâtissier (glaçage)</t>
  </si>
  <si>
    <t>Fiche technique — Religieuses cafe-chocolat (PDR)</t>
  </si>
  <si>
    <t>Religieuses cafe-chocolat (PDR)  PDR-RELIGIEUSE</t>
  </si>
  <si>
    <t>1.</t>
  </si>
  <si>
    <t>2.</t>
  </si>
  <si>
    <t>3.</t>
  </si>
  <si>
    <t>4.</t>
  </si>
  <si>
    <t>5.</t>
  </si>
  <si>
    <t>6.</t>
  </si>
  <si>
    <t>7.</t>
  </si>
  <si>
    <t>↳ Pate a choux (PDR)  PDR-PAT-CHOUX</t>
  </si>
  <si>
    <t>↳ Creme patissiere traditionnelle (PDR)  PDR-CR-PATISSI</t>
  </si>
  <si>
    <t>↳ Creme au beurre (PDR)  PDR-CR-BEURRE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</si>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</sst>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E7*3.67626</f>
        <v>0.14705</v>
      </c>
    </row>
    <row r="8">
      <c r="A8" t="s" s="8">
        <v>16</v>
      </c>
      <c r="B8" t="s">
        <v>17</v>
      </c>
      <c r="C8" t="s">
        <v>18</v>
      </c>
      <c r="D8" s="4">
        <v>0.680272</v>
      </c>
      <c r="E8" s="6">
        <f>D8*$B$2</f>
        <v>0.680272</v>
      </c>
      <c r="F8" t="s">
        <v>3</v>
      </c>
      <c r="G8" s="9">
        <f>E8*0.5902685155</f>
        <v>0.401543</v>
      </c>
    </row>
    <row r="9">
      <c r="A9" t="s" s="8">
        <v>19</v>
      </c>
      <c r="B9" t="s">
        <v>20</v>
      </c>
      <c r="C9" t="s">
        <v>21</v>
      </c>
      <c r="D9" s="4">
        <v>0.266281</v>
      </c>
      <c r="E9" s="6">
        <f>D9*$B$2</f>
        <v>0.266281</v>
      </c>
      <c r="F9" t="s">
        <v>15</v>
      </c>
      <c r="G9" s="9">
        <f>E9*3.9514019364</f>
        <v>1.052183</v>
      </c>
    </row>
    <row r="10">
      <c r="A10" t="s" s="8">
        <v>22</v>
      </c>
      <c r="B10" t="s">
        <v>23</v>
      </c>
      <c r="C10" t="s">
        <v>24</v>
      </c>
      <c r="D10" s="4">
        <v>8.464901</v>
      </c>
      <c r="E10" s="6">
        <f>D10*$B$2</f>
        <v>8.464901</v>
      </c>
      <c r="F10" t="s">
        <v>3</v>
      </c>
      <c r="G10" s="9">
        <f>E10*0.269999995</f>
        <v>2.285523</v>
      </c>
    </row>
    <row r="11">
      <c r="A11" t="s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15</v>
      </c>
      <c r="G11" s="9">
        <f>E11*22</f>
        <v>0.44</v>
      </c>
    </row>
    <row r="12">
      <c r="A12" t="s" s="8">
        <v>28</v>
      </c>
      <c r="B12" t="s">
        <v>29</v>
      </c>
      <c r="C12" t="s">
        <v>30</v>
      </c>
      <c r="D12" s="4">
        <v>0.267559</v>
      </c>
      <c r="E12" s="6">
        <f>D12*$B$2</f>
        <v>0.267559</v>
      </c>
      <c r="F12" t="s">
        <v>31</v>
      </c>
      <c r="G12" s="9">
        <f>E12*0.003</f>
        <v>0.000803</v>
      </c>
    </row>
    <row r="13">
      <c r="A13" t="s">
        <v>32</v>
      </c>
      <c r="B13" t="s">
        <v>33</v>
      </c>
      <c r="C13" t="s">
        <v>34</v>
      </c>
      <c r="D13" s="4">
        <v>0.177886</v>
      </c>
      <c r="E13" s="6">
        <f>D13*$B$2</f>
        <v>0.177886</v>
      </c>
      <c r="F13" t="s">
        <v>15</v>
      </c>
      <c r="G13" s="9">
        <f>E13*0.5600011516</f>
        <v>0.099616</v>
      </c>
    </row>
    <row r="14">
      <c r="A14" t="s" s="8">
        <v>35</v>
      </c>
      <c r="B14" t="s">
        <v>36</v>
      </c>
      <c r="C14" t="s">
        <v>24</v>
      </c>
      <c r="D14" s="4">
        <v>0.680272</v>
      </c>
      <c r="E14" s="6">
        <f>D14*$B$2</f>
        <v>0.680272</v>
      </c>
      <c r="F14" t="s">
        <v>31</v>
      </c>
      <c r="G14" s="9">
        <f>E14*0.599900096</f>
        <v>0.408095</v>
      </c>
    </row>
    <row r="15">
      <c r="A15" t="s">
        <v>37</v>
      </c>
      <c r="B15" t="s">
        <v>38</v>
      </c>
      <c r="C15" t="s">
        <v>39</v>
      </c>
      <c r="D15" s="4">
        <v>0.3</v>
      </c>
      <c r="E15" s="6">
        <f>D15*$B$2</f>
        <v>0.3</v>
      </c>
      <c r="F15" t="s">
        <v>15</v>
      </c>
      <c r="G15" s="9">
        <f>E15*4.2</f>
        <v>1.26</v>
      </c>
    </row>
    <row r="16">
      <c r="A16" t="s">
        <v>40</v>
      </c>
      <c r="B16" t="s">
        <v>41</v>
      </c>
      <c r="C16" t="s">
        <v>42</v>
      </c>
      <c r="D16" s="4">
        <v>0.335631</v>
      </c>
      <c r="E16" s="6">
        <f>D16*$B$2</f>
        <v>0.335631</v>
      </c>
      <c r="F16" t="s">
        <v>15</v>
      </c>
      <c r="G16" s="9">
        <f>E16*0.8199998561</f>
        <v>0.275217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/>
    </row>
    <row r="3">
      <c r="A3" t="s">
        <v>50</v>
      </c>
      <c r="B3">
        <v>2</v>
      </c>
      <c r="C3" t="s">
        <v>53</v>
      </c>
      <c r="D3" t="s" s="12">
        <v>54</v>
      </c>
      <c r="E3" t="s" s="12"/>
      <c r="F3" t="s">
        <v>55</v>
      </c>
    </row>
    <row r="4">
      <c r="A4" t="s">
        <v>50</v>
      </c>
      <c r="B4">
        <v>3</v>
      </c>
      <c r="C4" t="s">
        <v>51</v>
      </c>
      <c r="D4" t="s" s="12">
        <v>56</v>
      </c>
      <c r="E4" t="s" s="12"/>
      <c r="F4"/>
    </row>
    <row r="5">
      <c r="A5" t="s">
        <v>50</v>
      </c>
      <c r="B5">
        <v>4</v>
      </c>
      <c r="C5" t="s">
        <v>51</v>
      </c>
      <c r="D5" t="s" s="12">
        <v>57</v>
      </c>
      <c r="E5" t="s" s="12"/>
      <c r="F5"/>
    </row>
    <row r="6">
      <c r="A6" t="s">
        <v>50</v>
      </c>
      <c r="B6">
        <v>5</v>
      </c>
      <c r="C6" t="s">
        <v>58</v>
      </c>
      <c r="D6" t="s" s="12">
        <v>59</v>
      </c>
      <c r="E6" t="s" s="12"/>
      <c r="F6"/>
    </row>
    <row r="7">
      <c r="A7" t="s">
        <v>50</v>
      </c>
      <c r="B7">
        <v>6</v>
      </c>
      <c r="C7" t="s">
        <v>60</v>
      </c>
      <c r="D7" t="s" s="12">
        <v>61</v>
      </c>
      <c r="E7" t="s" s="12"/>
      <c r="F7"/>
    </row>
    <row r="8">
      <c r="A8" t="s">
        <v>50</v>
      </c>
      <c r="B8">
        <v>7</v>
      </c>
      <c r="C8" t="s">
        <v>62</v>
      </c>
      <c r="D8" t="s" s="12">
        <v>63</v>
      </c>
      <c r="E8" t="s" s="12"/>
      <c r="F8"/>
    </row>
    <row r="9">
      <c r="A9" t="s">
        <v>64</v>
      </c>
      <c r="B9">
        <v>1</v>
      </c>
      <c r="C9" t="s">
        <v>65</v>
      </c>
      <c r="D9" t="s" s="12">
        <v>66</v>
      </c>
      <c r="E9" t="s" s="12"/>
      <c r="F9"/>
    </row>
    <row r="10">
      <c r="A10" t="s">
        <v>64</v>
      </c>
      <c r="B10">
        <v>2</v>
      </c>
      <c r="C10" t="s">
        <v>67</v>
      </c>
      <c r="D10" t="s" s="12">
        <v>68</v>
      </c>
      <c r="E10" t="s" s="12"/>
      <c r="F10"/>
    </row>
    <row r="11">
      <c r="A11" t="s">
        <v>64</v>
      </c>
      <c r="B11">
        <v>3</v>
      </c>
      <c r="C11" t="s">
        <v>69</v>
      </c>
      <c r="D11" t="s" s="12">
        <v>70</v>
      </c>
      <c r="E11" t="s" s="12"/>
      <c r="F11"/>
    </row>
    <row r="12">
      <c r="A12" t="s">
        <v>64</v>
      </c>
      <c r="B12">
        <v>4</v>
      </c>
      <c r="C12" t="s">
        <v>71</v>
      </c>
      <c r="D12" t="s" s="12">
        <v>72</v>
      </c>
      <c r="E12" t="s" s="12"/>
      <c r="F12"/>
    </row>
    <row r="13">
      <c r="A13" t="s">
        <v>64</v>
      </c>
      <c r="B13">
        <v>5</v>
      </c>
      <c r="C13" t="s">
        <v>69</v>
      </c>
      <c r="D13" t="s" s="12">
        <v>73</v>
      </c>
      <c r="E13" t="s" s="12"/>
      <c r="F13"/>
    </row>
    <row r="14">
      <c r="A14" t="s">
        <v>74</v>
      </c>
      <c r="B14">
        <v>1</v>
      </c>
      <c r="C14" t="s">
        <v>65</v>
      </c>
      <c r="D14" t="s" s="12">
        <v>66</v>
      </c>
      <c r="E14" t="s" s="12"/>
      <c r="F14"/>
    </row>
    <row r="15">
      <c r="A15" t="s">
        <v>74</v>
      </c>
      <c r="B15">
        <v>2</v>
      </c>
      <c r="C15" t="s">
        <v>75</v>
      </c>
      <c r="D15" t="s" s="12">
        <v>76</v>
      </c>
      <c r="E15" t="s" s="12"/>
      <c r="F15"/>
    </row>
    <row r="16">
      <c r="A16" t="s">
        <v>74</v>
      </c>
      <c r="B16">
        <v>3</v>
      </c>
      <c r="C16" t="s">
        <v>77</v>
      </c>
      <c r="D16" t="s" s="12">
        <v>78</v>
      </c>
      <c r="E16" t="s" s="12"/>
      <c r="F16"/>
    </row>
    <row r="17">
      <c r="A17" t="s">
        <v>74</v>
      </c>
      <c r="B17">
        <v>4</v>
      </c>
      <c r="C17" t="s">
        <v>79</v>
      </c>
      <c r="D17" t="s" s="12">
        <v>80</v>
      </c>
      <c r="E17" t="s" s="12"/>
      <c r="F17" t="s">
        <v>81</v>
      </c>
    </row>
    <row r="18">
      <c r="A18" t="s">
        <v>74</v>
      </c>
      <c r="B18">
        <v>5</v>
      </c>
      <c r="C18" t="s">
        <v>82</v>
      </c>
      <c r="D18" t="s" s="12">
        <v>83</v>
      </c>
      <c r="E18" t="s" s="12"/>
      <c r="F18"/>
    </row>
    <row r="19">
      <c r="A19" t="s">
        <v>84</v>
      </c>
      <c r="B19">
        <v>1</v>
      </c>
      <c r="C19" t="s">
        <v>65</v>
      </c>
      <c r="D19" t="s" s="12">
        <v>66</v>
      </c>
      <c r="E19" t="s" s="12"/>
      <c r="F19"/>
    </row>
    <row r="20">
      <c r="A20" t="s">
        <v>84</v>
      </c>
      <c r="B20">
        <v>2</v>
      </c>
      <c r="C20" t="s">
        <v>85</v>
      </c>
      <c r="D20" t="s" s="12">
        <v>86</v>
      </c>
      <c r="E20" t="s" s="12"/>
      <c r="F20"/>
    </row>
    <row r="21">
      <c r="A21" t="s">
        <v>84</v>
      </c>
      <c r="B21">
        <v>3</v>
      </c>
      <c r="C21" t="s">
        <v>87</v>
      </c>
      <c r="D21" t="s" s="12">
        <v>88</v>
      </c>
      <c r="E21" t="s" s="12"/>
      <c r="F21"/>
    </row>
    <row r="22">
      <c r="A22" t="s">
        <v>84</v>
      </c>
      <c r="B22">
        <v>4</v>
      </c>
      <c r="C22" t="s">
        <v>69</v>
      </c>
      <c r="D22" t="s" s="12">
        <v>89</v>
      </c>
      <c r="E22" t="s" s="12"/>
      <c r="F2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90</v>
      </c>
      <c r="B1" t="s" s="7">
        <v>91</v>
      </c>
      <c r="C1" t="s" s="7">
        <v>92</v>
      </c>
      <c r="D1" t="s" s="7">
        <v>93</v>
      </c>
      <c r="E1" t="s" s="7">
        <v>10</v>
      </c>
    </row>
    <row r="2">
      <c r="A2">
        <v>0</v>
      </c>
      <c r="B2" t="s">
        <v>50</v>
      </c>
      <c r="C2" t="s">
        <v>94</v>
      </c>
      <c r="D2" s="6">
        <f>'Besoins'!$B$2*20</f>
        <v>20</v>
      </c>
      <c r="E2" t="s">
        <v>3</v>
      </c>
    </row>
    <row r="3">
      <c r="A3">
        <v>1</v>
      </c>
      <c r="B3" t="s">
        <v>95</v>
      </c>
      <c r="C3" t="s">
        <v>94</v>
      </c>
      <c r="D3" s="6">
        <f>'Besoins'!$B$2*0.6</f>
        <v>0.6</v>
      </c>
      <c r="E3" t="s">
        <v>15</v>
      </c>
    </row>
    <row r="4">
      <c r="A4">
        <v>2</v>
      </c>
      <c r="B4" t="s">
        <v>96</v>
      </c>
      <c r="C4" t="s">
        <v>97</v>
      </c>
      <c r="D4" s="6">
        <f>'Besoins'!$B$2*0.0676056338</f>
        <v>0.067606</v>
      </c>
      <c r="E4" t="s">
        <v>15</v>
      </c>
    </row>
    <row r="5">
      <c r="A5">
        <v>2</v>
      </c>
      <c r="B5" t="s">
        <v>98</v>
      </c>
      <c r="C5" t="s">
        <v>99</v>
      </c>
      <c r="D5" s="6">
        <f>'Besoins'!$B$2*4.2253521127</f>
        <v>4.225352</v>
      </c>
      <c r="E5" t="s">
        <v>3</v>
      </c>
    </row>
    <row r="6">
      <c r="A6">
        <v>2</v>
      </c>
      <c r="B6" t="s">
        <v>100</v>
      </c>
      <c r="C6" t="s">
        <v>97</v>
      </c>
      <c r="D6" s="6">
        <f>'Besoins'!$B$2*0.2112676056</f>
        <v>0.211268</v>
      </c>
      <c r="E6" t="s">
        <v>31</v>
      </c>
    </row>
    <row r="7">
      <c r="A7">
        <v>2</v>
      </c>
      <c r="B7" t="s">
        <v>101</v>
      </c>
      <c r="C7" t="s">
        <v>97</v>
      </c>
      <c r="D7" s="6">
        <f>'Besoins'!$B$2*0.1098591549</f>
        <v>0.109859</v>
      </c>
      <c r="E7" t="s">
        <v>15</v>
      </c>
    </row>
    <row r="8">
      <c r="A8">
        <v>1</v>
      </c>
      <c r="B8" t="s">
        <v>102</v>
      </c>
      <c r="C8" t="s">
        <v>94</v>
      </c>
      <c r="D8" s="6">
        <f>'Besoins'!$B$2*1</f>
        <v>1</v>
      </c>
      <c r="E8" t="s">
        <v>15</v>
      </c>
    </row>
    <row r="9">
      <c r="A9">
        <v>2</v>
      </c>
      <c r="B9" t="s">
        <v>103</v>
      </c>
      <c r="C9" t="s">
        <v>97</v>
      </c>
      <c r="D9" s="6">
        <f>'Besoins'!$B$2*0.6802721088</f>
        <v>0.680272</v>
      </c>
      <c r="E9" t="s">
        <v>31</v>
      </c>
    </row>
    <row r="10">
      <c r="A10">
        <v>2</v>
      </c>
      <c r="B10" t="s">
        <v>104</v>
      </c>
      <c r="C10" t="s">
        <v>99</v>
      </c>
      <c r="D10" s="6">
        <f>'Besoins'!$B$2*0.0816326531</f>
        <v>0.081633</v>
      </c>
      <c r="E10" t="s">
        <v>15</v>
      </c>
    </row>
    <row r="11">
      <c r="A11">
        <v>2</v>
      </c>
      <c r="B11" t="s">
        <v>105</v>
      </c>
      <c r="C11" t="s">
        <v>97</v>
      </c>
      <c r="D11" s="6">
        <f>'Besoins'!$B$2*0.1700680272</f>
        <v>0.170068</v>
      </c>
      <c r="E11" t="s">
        <v>15</v>
      </c>
    </row>
    <row r="12">
      <c r="A12">
        <v>2</v>
      </c>
      <c r="B12" t="s">
        <v>101</v>
      </c>
      <c r="C12" t="s">
        <v>97</v>
      </c>
      <c r="D12" s="6">
        <f>'Besoins'!$B$2*0.0680272109</f>
        <v>0.068027</v>
      </c>
      <c r="E12" t="s">
        <v>15</v>
      </c>
    </row>
    <row r="13">
      <c r="A13">
        <v>2</v>
      </c>
      <c r="B13" t="s">
        <v>106</v>
      </c>
      <c r="C13" t="s">
        <v>97</v>
      </c>
      <c r="D13" s="6">
        <f>'Besoins'!$B$2*0.6802721088</f>
        <v>0.680272</v>
      </c>
      <c r="E13" t="s">
        <v>3</v>
      </c>
    </row>
    <row r="14">
      <c r="A14">
        <v>1</v>
      </c>
      <c r="B14" t="s">
        <v>107</v>
      </c>
      <c r="C14" t="s">
        <v>97</v>
      </c>
      <c r="D14" s="6">
        <f>'Besoins'!$B$2*0.02</f>
        <v>0.02</v>
      </c>
      <c r="E14" t="s">
        <v>15</v>
      </c>
    </row>
    <row r="15">
      <c r="A15">
        <v>1</v>
      </c>
      <c r="B15" t="s">
        <v>108</v>
      </c>
      <c r="C15" t="s">
        <v>97</v>
      </c>
      <c r="D15" s="6">
        <f>'Besoins'!$B$2*0.04</f>
        <v>0.04</v>
      </c>
      <c r="E15" t="s">
        <v>15</v>
      </c>
    </row>
    <row r="16">
      <c r="A16">
        <v>1</v>
      </c>
      <c r="B16" t="s">
        <v>109</v>
      </c>
      <c r="C16" t="s">
        <v>94</v>
      </c>
      <c r="D16" s="6">
        <f>'Besoins'!$B$2*0.5</f>
        <v>0.5</v>
      </c>
      <c r="E16" t="s">
        <v>15</v>
      </c>
    </row>
    <row r="17">
      <c r="A17">
        <v>2</v>
      </c>
      <c r="B17" t="s">
        <v>104</v>
      </c>
      <c r="C17" t="s">
        <v>99</v>
      </c>
      <c r="D17" s="6">
        <f>'Besoins'!$B$2*0.0794701987</f>
        <v>0.07947</v>
      </c>
      <c r="E17" t="s">
        <v>15</v>
      </c>
    </row>
    <row r="18">
      <c r="A18">
        <v>2</v>
      </c>
      <c r="B18" t="s">
        <v>105</v>
      </c>
      <c r="C18" t="s">
        <v>97</v>
      </c>
      <c r="D18" s="6">
        <f>'Besoins'!$B$2*0.1655629139</f>
        <v>0.165563</v>
      </c>
      <c r="E18" t="s">
        <v>15</v>
      </c>
    </row>
    <row r="19">
      <c r="A19">
        <v>2</v>
      </c>
      <c r="B19" t="s">
        <v>100</v>
      </c>
      <c r="C19" t="s">
        <v>97</v>
      </c>
      <c r="D19" s="6">
        <f>'Besoins'!$B$2*0.0562913907</f>
        <v>0.056291</v>
      </c>
      <c r="E19" t="s">
        <v>31</v>
      </c>
    </row>
    <row r="20">
      <c r="A20">
        <v>2</v>
      </c>
      <c r="B20" t="s">
        <v>96</v>
      </c>
      <c r="C20" t="s">
        <v>97</v>
      </c>
      <c r="D20" s="6">
        <f>'Besoins'!$B$2*0.1986754967</f>
        <v>0.198675</v>
      </c>
      <c r="E20" t="s">
        <v>15</v>
      </c>
    </row>
    <row r="21">
      <c r="A21">
        <v>1</v>
      </c>
      <c r="B21" t="s">
        <v>110</v>
      </c>
      <c r="C21" t="s">
        <v>97</v>
      </c>
      <c r="D21" s="6">
        <f>'Besoins'!$B$2*0.3</f>
        <v>0.3</v>
      </c>
      <c r="E2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2">
        <v>111</v>
      </c>
      <c r="B1"/>
      <c r="C1"/>
      <c r="D1"/>
    </row>
    <row r="2">
      <c r="A2" t="str" s="13">
        <f>"PDR-RELIGIEUSE · PAT.INDIV.CHOUX · référence : "&amp;Besoins!B3&amp;" "&amp;Besoins!C3&amp;" · multiplicateur réglable sur la feuille ""Besoins"""</f>
        <v>PDR-RELIGIEUSE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112</v>
      </c>
      <c r="B4"/>
      <c r="C4"/>
      <c r="D4"/>
    </row>
    <row r="5">
      <c r="A5" t="s" s="15">
        <v>113</v>
      </c>
      <c r="B5" t="str" s="12">
        <f>"[CONFECTIONNER] "&amp;Procedure!D2</f>
        <v>[CONFECTIONNER] Confectionner la pate a choux. Dresser 20 gros choux et 20 petits choux.</v>
      </c>
      <c r="C5"/>
      <c r="D5"/>
    </row>
    <row r="6">
      <c r="A6" t="s" s="15">
        <v>114</v>
      </c>
      <c r="B6" t="str" s="12">
        <f>"[DORER] "&amp;Procedure!D3</f>
        <v>[DORER] Dorer et rayer. Cuire 210 degres, 25 min.</v>
      </c>
      <c r="C6"/>
      <c r="D6"/>
    </row>
    <row r="7">
      <c r="A7" t="s" s="15">
        <v>115</v>
      </c>
      <c r="B7" t="str" s="12">
        <f>"[CONFECTIONNER] "&amp;Procedure!D4</f>
        <v>[CONFECTIONNER] Confectionner la creme patissiere. Parfumer une moitie au cafe, l'autre au chocolat.</v>
      </c>
      <c r="C7"/>
      <c r="D7"/>
    </row>
    <row r="8">
      <c r="A8" t="s" s="15">
        <v>116</v>
      </c>
      <c r="B8" t="str" s="12">
        <f>"[CONFECTIONNER] "&amp;Procedure!D5</f>
        <v>[CONFECTIONNER] Confectionner la creme au beurre. Methode sucre cuit a 117 degres sur les jaunes.</v>
      </c>
      <c r="C8"/>
      <c r="D8"/>
    </row>
    <row r="9">
      <c r="A9" t="s" s="15">
        <v>117</v>
      </c>
      <c r="B9" t="str" s="12">
        <f>"[FOURRER] "&amp;Procedure!D6</f>
        <v>[FOURRER] Garnir les choux. Chaque taille avec la creme patissiere correspondante.</v>
      </c>
      <c r="C9"/>
      <c r="D9"/>
    </row>
    <row r="10">
      <c r="A10" t="s" s="15">
        <v>118</v>
      </c>
      <c r="B10" t="str" s="12">
        <f>"[GLACER] "&amp;Procedure!D7</f>
        <v>[GLACER] Glacer au fondant. Cafe ou chocolat selon le parfum.</v>
      </c>
      <c r="C10"/>
      <c r="D10"/>
    </row>
    <row r="11">
      <c r="A11" t="s" s="15">
        <v>119</v>
      </c>
      <c r="B11" t="str" s="12">
        <f>"[ASSEMBLER] "&amp;Procedure!D8</f>
        <v>[ASSEMBLER] Assembler. Petit chou sur gros chou, colle a la creme au beurre, decor a la douille cannelee.</v>
      </c>
      <c r="C11"/>
      <c r="D11"/>
    </row>
    <row r="12">
      <c r="A12"/>
      <c r="B12"/>
      <c r="C12"/>
      <c r="D12"/>
    </row>
    <row r="13">
      <c r="A13" t="s" s="14">
        <v>120</v>
      </c>
      <c r="B13"/>
      <c r="C13"/>
      <c r="D13"/>
    </row>
    <row r="14">
      <c r="A14" t="s" s="15">
        <v>113</v>
      </c>
      <c r="B14" t="str" s="12">
        <f>"[METTRE EN PLACE] "&amp;Procedure!D9</f>
        <v>[METTRE EN PLACE] Mettre en place le poste de travail. Denrees, materiels de preparation, de cuisson et de dressage.</v>
      </c>
      <c r="C14"/>
      <c r="D14"/>
    </row>
    <row r="15">
      <c r="A15" t="s" s="15">
        <v>114</v>
      </c>
      <c r="B15" t="str" s="12">
        <f>"[PORTER] "&amp;Procedure!D10</f>
        <v>[PORTER] Porter a ebullition l'eau, le sel, le beurre. Le beurre doit etre fondu au moment de l'ebullition.</v>
      </c>
      <c r="C15"/>
      <c r="D15"/>
    </row>
    <row r="16">
      <c r="A16" t="s" s="15">
        <v>115</v>
      </c>
      <c r="B16" t="str" s="12">
        <f>"[INCORPORER] "&amp;Procedure!D11</f>
        <v>[INCORPORER] Ajouter la farine hors du feu. En une seule fois, melanger energiquement a la spatule.</v>
      </c>
      <c r="C16"/>
      <c r="D16"/>
    </row>
    <row r="17">
      <c r="A17" t="s" s="15">
        <v>116</v>
      </c>
      <c r="B17" t="str" s="12">
        <f>"[DESSÉCHER] "&amp;Procedure!D12</f>
        <v>[DESSÉCHER] Dessecher la panade. Remettre sur le feu quelques secondes jusqu'a ce qu'elle n'adhere plus au recipient.</v>
      </c>
      <c r="C17"/>
      <c r="D17"/>
    </row>
    <row r="18">
      <c r="A18" t="s" s="15">
        <v>117</v>
      </c>
      <c r="B18" t="str" s="12">
        <f>"[INCORPORER] "&amp;Procedure!D13</f>
        <v>[INCORPORER] Incorporer les oeufs un a un. Hors du feu, jusqu'a consistance souple type quenelle.</v>
      </c>
      <c r="C18"/>
      <c r="D18"/>
    </row>
    <row r="19">
      <c r="A19"/>
      <c r="B19"/>
      <c r="C19"/>
      <c r="D19"/>
    </row>
    <row r="20">
      <c r="A20" t="s" s="14">
        <v>121</v>
      </c>
      <c r="B20"/>
      <c r="C20"/>
      <c r="D20"/>
    </row>
    <row r="21">
      <c r="A21" t="s" s="15">
        <v>113</v>
      </c>
      <c r="B21" t="str" s="12">
        <f>"[METTRE EN PLACE] "&amp;Procedure!D14</f>
        <v>[METTRE EN PLACE] Mettre en place le poste de travail. Denrees, materiels de preparation, de cuisson et de dressage.</v>
      </c>
      <c r="C21"/>
      <c r="D21"/>
    </row>
    <row r="22">
      <c r="A22" t="s" s="15">
        <v>114</v>
      </c>
      <c r="B22" t="str" s="12">
        <f>"[BOUILLIR] "&amp;Procedure!D15</f>
        <v>[BOUILLIR] Bouillir le lait. Avec 1/3 du sucre et la vanille.</v>
      </c>
      <c r="C22"/>
      <c r="D22"/>
    </row>
    <row r="23">
      <c r="A23" t="s" s="15">
        <v>115</v>
      </c>
      <c r="B23" t="str" s="12">
        <f>"[BLANCHIR] "&amp;Procedure!D16</f>
        <v>[BLANCHIR] Blanchir les jaunes. Avec le reste du sucre et la farine.</v>
      </c>
      <c r="C23"/>
      <c r="D23"/>
    </row>
    <row r="24">
      <c r="A24" t="s" s="15">
        <v>116</v>
      </c>
      <c r="B24" t="str" s="12">
        <f>"[TEMPÉRER] "&amp;Procedure!D17</f>
        <v>[TEMPÉRER] Tempérer et cuire. Verser le lait chaud, cuire en fouettant jusqu'a ebullition, 1 min 30 minimum.</v>
      </c>
      <c r="C24"/>
      <c r="D24"/>
    </row>
    <row r="25">
      <c r="A25" t="s" s="15">
        <v>117</v>
      </c>
      <c r="B25" t="str" s="12">
        <f>"[REFROIDIR] "&amp;Procedure!D18</f>
        <v>[REFROIDIR] Refroidir rapidement. Sucre glace en surface ou film contact, froid rapide.</v>
      </c>
      <c r="C25"/>
      <c r="D25"/>
    </row>
    <row r="26">
      <c r="A26"/>
      <c r="B26"/>
      <c r="C26"/>
      <c r="D26"/>
    </row>
    <row r="27">
      <c r="A27" t="s" s="14">
        <v>122</v>
      </c>
      <c r="B27"/>
      <c r="C27"/>
      <c r="D27"/>
    </row>
    <row r="28">
      <c r="A28" t="s" s="15">
        <v>113</v>
      </c>
      <c r="B28" t="str" s="12">
        <f>"[METTRE EN PLACE] "&amp;Procedure!D19</f>
        <v>[METTRE EN PLACE] Mettre en place le poste de travail. Denrees, materiels de preparation, de cuisson et de dressage.</v>
      </c>
      <c r="C28"/>
      <c r="D28"/>
    </row>
    <row r="29">
      <c r="A29" t="s" s="15">
        <v>114</v>
      </c>
      <c r="B29" t="str" s="12">
        <f>"[CUIRE] "&amp;Procedure!D20</f>
        <v>[CUIRE] Cuire le sucre au boule. Avec l'eau.</v>
      </c>
      <c r="C29"/>
      <c r="D29"/>
    </row>
    <row r="30">
      <c r="A30" t="s" s="15">
        <v>115</v>
      </c>
      <c r="B30" t="str" s="12">
        <f>"[VERSER] "&amp;Procedure!D21</f>
        <v>[VERSER] Verser sur les jaunes. Emulsionner au batteur.</v>
      </c>
      <c r="C30"/>
      <c r="D30"/>
    </row>
    <row r="31">
      <c r="A31" t="s" s="15">
        <v>116</v>
      </c>
      <c r="B31" t="str" s="12">
        <f>"[INCORPORER] "&amp;Procedure!D22</f>
        <v>[INCORPORER] Incorporer le beurre pommade. Lisser au fouet, parfumer au choix.</v>
      </c>
      <c r="C31"/>
      <c r="D31"/>
    </row>
    <row r="32">
      <c r="A32"/>
      <c r="B32"/>
      <c r="C32"/>
      <c r="D32"/>
    </row>
    <row r="33">
      <c r="A33" t="s" s="16">
        <v>123</v>
      </c>
      <c r="B33"/>
      <c r="C33"/>
      <c r="D33"/>
    </row>
  </sheetData>
  <sheetProtection sheet="1"/>
  <mergeCells count="2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B18:D18"/>
    <mergeCell ref="A20:D20"/>
    <mergeCell ref="B21:D21"/>
    <mergeCell ref="B22:D22"/>
    <mergeCell ref="B23:D23"/>
    <mergeCell ref="B24:D24"/>
    <mergeCell ref="B25:D25"/>
    <mergeCell ref="A27:D27"/>
    <mergeCell ref="B28:D28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2026-08-01T01:37:34Z</dcterms:created>
  <dc:title>Religieuses cafe-chocolat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2026-08-01T01:37:34Z</dcterms:modified>
  <cp:revision>1</cp:revision>
</cp:coreProperties>
</file>