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<sst xmlns="http://schemas.openxmlformats.org/spreadsheetml/2006/main" count="71" uniqueCount="71">
  <si>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</si>
  <si>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</si>
  <si>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</si>
  <si>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</si>
  <si>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</si>
  <si>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</si>
  <si>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</si>
  <si>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</si>
  <si>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</si>
  <si>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</si>
  <si>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</si>
  <si>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</si>
  <si>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</si>
  <si>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</si>
  <si>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</si>
  <si>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</si>
  <si>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</si>
  <si>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</si>
  <si>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</si>
  <si>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</si>
  <si>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AMANDE-EFILEE</t>
  </si>
  <si>
    <t>Amandes effilées</t>
  </si>
  <si>
    <t>Oléagineux et noix</t>
  </si>
  <si>
    <t>PISTACHE-EMONDE</t>
  </si>
  <si>
    <t>Pistaches émondées non salées</t>
  </si>
  <si>
    <t>MIEL-FLORES</t>
  </si>
  <si>
    <t>Miel toutes fleurs vrac</t>
  </si>
  <si>
    <t>Sucres et édulcorants</t>
  </si>
  <si>
    <t>SIROP-GLUCOSE</t>
  </si>
  <si>
    <t>Sirop de glucose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</si>
  <si>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</si>
  <si>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</si>
  <si>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</si>
  <si>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</si>
  <si>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</si>
  <si>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</si>
  <si>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</si>
  <si>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</si>
  <si>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</si>
  <si>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Nougat de Montelimar (PDR)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</si>
  <si>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</si>
  <si>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</si>
  <si>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</si>
  <si>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</si>
  <si>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</si>
  <si>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</si>
  <si>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</si>
  <si>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</si>
  <si>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</si>
  <si>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</si>
  <si>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</si>
  <si>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</si>
  <si>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</si>
  <si>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</si>
  <si>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</si>
  <si>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</si>
  <si>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Miel toutes fleurs vrac</t>
  </si>
  <si>
    <t>matiere</t>
  </si>
  <si>
    <t xml:space="preserve">    ↳ Sucre blanc cristal sac 25 kg</t>
  </si>
  <si>
    <t xml:space="preserve">    ↳ EAU</t>
  </si>
  <si>
    <t xml:space="preserve">    ↳ Sirop de glucose</t>
  </si>
  <si>
    <t xml:space="preserve">    ↳ Amandes effilées</t>
  </si>
  <si>
    <t xml:space="preserve">    ↳ Pistaches émondées non salées</t>
  </si>
  <si>
    <t>Fiche technique — Nougat de Montelimar (PDR)</t>
  </si>
  <si>
    <t>Nougat de Montelimar (PDR)  PDR-NOUGAT-MONT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</si>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</sst>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1.118</v>
      </c>
      <c r="C3" t="s" s="5">
        <v>3</v>
      </c>
      <c r="D3"/>
      <c r="E3"/>
      <c r="F3"/>
    </row>
    <row r="4">
      <c r="A4" t="s">
        <v>4</v>
      </c>
      <c r="B4" s="6">
        <f>$B$2*B3</f>
        <v>1.118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1.319444</v>
      </c>
      <c r="E7" s="6">
        <f>D7*$B$2</f>
        <v>1.319444</v>
      </c>
      <c r="F7" t="s">
        <v>15</v>
      </c>
      <c r="G7" s="9">
        <f>E7*0.2700000909</f>
        <v>0.35625</v>
      </c>
    </row>
    <row r="8">
      <c r="A8" t="s" s="8">
        <v>16</v>
      </c>
      <c r="B8" t="s">
        <v>17</v>
      </c>
      <c r="C8" t="s">
        <v>18</v>
      </c>
      <c r="D8" s="4">
        <v>0.091</v>
      </c>
      <c r="E8" s="6">
        <f>D8*$B$2</f>
        <v>0.091</v>
      </c>
      <c r="F8" t="s">
        <v>19</v>
      </c>
      <c r="G8" s="9">
        <f>E8*0.003</f>
        <v>0.000273</v>
      </c>
    </row>
    <row r="9">
      <c r="A9" t="s">
        <v>20</v>
      </c>
      <c r="B9" t="s">
        <v>21</v>
      </c>
      <c r="C9" t="s">
        <v>22</v>
      </c>
      <c r="D9" s="4">
        <v>0.273</v>
      </c>
      <c r="E9" s="6">
        <f>D9*$B$2</f>
        <v>0.273</v>
      </c>
      <c r="F9" t="s">
        <v>3</v>
      </c>
      <c r="G9" s="9">
        <f>E9*11</f>
        <v>3.003</v>
      </c>
    </row>
    <row r="10">
      <c r="A10" t="s">
        <v>23</v>
      </c>
      <c r="B10" t="s">
        <v>24</v>
      </c>
      <c r="C10" t="s">
        <v>22</v>
      </c>
      <c r="D10" s="4">
        <v>0.114</v>
      </c>
      <c r="E10" s="6">
        <f>D10*$B$2</f>
        <v>0.114</v>
      </c>
      <c r="F10" t="s">
        <v>3</v>
      </c>
      <c r="G10" s="9">
        <f>E10*22</f>
        <v>2.508</v>
      </c>
    </row>
    <row r="11">
      <c r="A11" t="s">
        <v>25</v>
      </c>
      <c r="B11" t="s">
        <v>26</v>
      </c>
      <c r="C11" t="s">
        <v>27</v>
      </c>
      <c r="D11" s="4">
        <v>0.227</v>
      </c>
      <c r="E11" s="6">
        <f>D11*$B$2</f>
        <v>0.227</v>
      </c>
      <c r="F11" t="s">
        <v>3</v>
      </c>
      <c r="G11" s="9">
        <f>E11*5.8</f>
        <v>1.3166</v>
      </c>
    </row>
    <row r="12">
      <c r="A12" t="s">
        <v>28</v>
      </c>
      <c r="B12" t="s">
        <v>29</v>
      </c>
      <c r="C12" t="s">
        <v>27</v>
      </c>
      <c r="D12" s="4">
        <v>0.091</v>
      </c>
      <c r="E12" s="6">
        <f>D12*$B$2</f>
        <v>0.091</v>
      </c>
      <c r="F12" t="s">
        <v>3</v>
      </c>
      <c r="G12" s="9">
        <f>E12*1.8</f>
        <v>0.1638</v>
      </c>
    </row>
    <row r="13">
      <c r="A13" t="s">
        <v>30</v>
      </c>
      <c r="B13" t="s">
        <v>31</v>
      </c>
      <c r="C13" t="s">
        <v>27</v>
      </c>
      <c r="D13" s="4">
        <v>0.227</v>
      </c>
      <c r="E13" s="6">
        <f>D13*$B$2</f>
        <v>0.227</v>
      </c>
      <c r="F13" t="s">
        <v>3</v>
      </c>
      <c r="G13" s="9">
        <f>E13*0.82</f>
        <v>0.18614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46</v>
      </c>
      <c r="D5" t="s" s="12">
        <v>47</v>
      </c>
      <c r="E5" t="s" s="12"/>
      <c r="F5"/>
    </row>
    <row r="6">
      <c r="A6" t="s">
        <v>39</v>
      </c>
      <c r="B6">
        <v>5</v>
      </c>
      <c r="C6" t="s">
        <v>46</v>
      </c>
      <c r="D6" t="s" s="12">
        <v>48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39</v>
      </c>
      <c r="C2" t="s">
        <v>53</v>
      </c>
      <c r="D2" s="6">
        <f>'Besoins'!$B$2*1.118</f>
        <v>1.118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'Besoins'!$B$2*0.095</f>
        <v>0.095</v>
      </c>
      <c r="E3" t="s">
        <v>3</v>
      </c>
    </row>
    <row r="4">
      <c r="A4">
        <v>1</v>
      </c>
      <c r="B4" t="s">
        <v>56</v>
      </c>
      <c r="C4" t="s">
        <v>57</v>
      </c>
      <c r="D4" s="6">
        <f>'Besoins'!$B$2*0.227</f>
        <v>0.227</v>
      </c>
      <c r="E4" t="s">
        <v>3</v>
      </c>
    </row>
    <row r="5">
      <c r="A5">
        <v>1</v>
      </c>
      <c r="B5" t="s">
        <v>58</v>
      </c>
      <c r="C5" t="s">
        <v>57</v>
      </c>
      <c r="D5" s="6">
        <f>'Besoins'!$B$2*0.227</f>
        <v>0.227</v>
      </c>
      <c r="E5" t="s">
        <v>3</v>
      </c>
    </row>
    <row r="6">
      <c r="A6">
        <v>1</v>
      </c>
      <c r="B6" t="s">
        <v>59</v>
      </c>
      <c r="C6" t="s">
        <v>57</v>
      </c>
      <c r="D6" s="6">
        <f>'Besoins'!$B$2*0.091</f>
        <v>0.091</v>
      </c>
      <c r="E6" t="s">
        <v>19</v>
      </c>
    </row>
    <row r="7">
      <c r="A7">
        <v>1</v>
      </c>
      <c r="B7" t="s">
        <v>60</v>
      </c>
      <c r="C7" t="s">
        <v>57</v>
      </c>
      <c r="D7" s="6">
        <f>'Besoins'!$B$2*0.091</f>
        <v>0.091</v>
      </c>
      <c r="E7" t="s">
        <v>3</v>
      </c>
    </row>
    <row r="8">
      <c r="A8">
        <v>1</v>
      </c>
      <c r="B8" t="s">
        <v>61</v>
      </c>
      <c r="C8" t="s">
        <v>57</v>
      </c>
      <c r="D8" s="6">
        <f>'Besoins'!$B$2*0.273</f>
        <v>0.273</v>
      </c>
      <c r="E8" t="s">
        <v>3</v>
      </c>
    </row>
    <row r="9">
      <c r="A9">
        <v>1</v>
      </c>
      <c r="B9" t="s">
        <v>62</v>
      </c>
      <c r="C9" t="s">
        <v>57</v>
      </c>
      <c r="D9" s="6">
        <f>'Besoins'!$B$2*0.114</f>
        <v>0.114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"PDR-NOUGAT-MONT · PAT.CONFI.PRALINES · référence : "&amp;Besoins!B3&amp;" "&amp;Besoins!C3&amp;" · multiplicateur réglable sur la feuille ""Besoins"""</f>
        <v>PDR-NOUGAT-MONT · PAT.CONFI.PRALINES · référence : 1,118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66</v>
      </c>
      <c r="B6" t="str" s="12">
        <f>"[CUIRE] "&amp;Procedure!D3</f>
        <v>[CUIRE] Cuire le miel au gros boule. 121 degres.</v>
      </c>
      <c r="C6"/>
      <c r="D6"/>
    </row>
    <row r="7">
      <c r="A7" t="s" s="15">
        <v>67</v>
      </c>
      <c r="B7" t="str" s="12">
        <f>"[VERSER] "&amp;Procedure!D4</f>
        <v>[VERSER] Verser sur les blancs montes. En filet.</v>
      </c>
      <c r="C7"/>
      <c r="D7"/>
    </row>
    <row r="8">
      <c r="A8" t="s" s="15">
        <v>68</v>
      </c>
      <c r="B8" t="str" s="12">
        <f>"[INCORPORER] "&amp;Procedure!D5</f>
        <v>[INCORPORER] Ajouter le sucre cuit. A 140 degres, puis dessecher au batteur ou au bain-marie.</v>
      </c>
      <c r="C8"/>
      <c r="D8"/>
    </row>
    <row r="9">
      <c r="A9" t="s" s="15">
        <v>69</v>
      </c>
      <c r="B9" t="str" s="12">
        <f>"[INCORPORER] "&amp;Procedure!D6</f>
        <v>[INCORPORER] Incorporer amandes et pistaches chaudes. Mouler en cadre, laisser refroidir puis detailler.</v>
      </c>
      <c r="C9"/>
      <c r="D9"/>
    </row>
    <row r="10">
      <c r="A10"/>
      <c r="B10"/>
      <c r="C10"/>
      <c r="D10"/>
    </row>
    <row r="11">
      <c r="A11" t="s" s="16">
        <v>70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2026-08-01T02:02:41Z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2026-08-01T02:02:41Z</dcterms:modified>
  <cp:revision>1</cp:revision>
</cp:coreProperties>
</file>