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<sst xmlns="http://schemas.openxmlformats.org/spreadsheetml/2006/main" count="94" uniqueCount="94">
  <si>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</si>
  <si>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</si>
  <si>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</si>
  <si>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</si>
  <si>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</si>
  <si>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</si>
  <si>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</si>
  <si>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</si>
  <si>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</si>
  <si>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</si>
  <si>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</si>
  <si>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</si>
  <si>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</si>
  <si>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</si>
  <si>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</si>
  <si>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</si>
  <si>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</si>
  <si>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</si>
  <si>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</si>
  <si>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</si>
  <si>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</si>
  <si>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</si>
  <si>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</si>
  <si>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</si>
  <si>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</si>
  <si>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</si>
  <si>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</si>
  <si>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</si>
  <si>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</si>
  <si>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</si>
  <si>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</si>
  <si>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</si>
  <si>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</si>
  <si>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</si>
  <si>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</si>
  <si>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</si>
  <si>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</si>
  <si>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</si>
  <si>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</si>
  <si>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</si>
  <si>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</si>
  <si>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</si>
  <si>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</si>
  <si>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</si>
  <si>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</si>
  <si>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</si>
  <si>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CHARLOTTE AU RAISINS (PORTION)</t>
  </si>
  <si>
    <t>CHARLOTTE AU RAISINS (CERCLE DE 20 CM.)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</si>
  <si>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</si>
  <si>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</si>
  <si>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</si>
  <si>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</si>
  <si>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</si>
  <si>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</si>
  <si>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</si>
  <si>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</si>
  <si>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</si>
  <si>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</si>
  <si>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</si>
  <si>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</si>
  <si>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CHARLOTTE AU RAISINS (CERCLE DE 20 CM.)</t>
  </si>
  <si>
    <t xml:space="preserve">        ↳ BISCUIT CUILLÈRE (BANDE DE 9CM * 59 CM)</t>
  </si>
  <si>
    <t xml:space="preserve">            ↳ BISCUIT CUILLÈRE</t>
  </si>
  <si>
    <t xml:space="preserve">                ↳ BLANC D'OEUF (P) (conv.)</t>
  </si>
  <si>
    <t>conversion</t>
  </si>
  <si>
    <t xml:space="preserve">                ↳ SUCRE (S2)</t>
  </si>
  <si>
    <t>matiere</t>
  </si>
  <si>
    <t xml:space="preserve">                ↳ JAUNE D'OEUF (P) (conv.)</t>
  </si>
  <si>
    <t xml:space="preserve">                ↳ FARINE (FLEUR DE FROMENT)</t>
  </si>
  <si>
    <t xml:space="preserve">            ↳ papier silicone</t>
  </si>
  <si>
    <t xml:space="preserve">        ↳ BISCUIT DUCHESSE (CERCLES DE 18)</t>
  </si>
  <si>
    <t xml:space="preserve">            ↳ BISCUIT DUCHESSE</t>
  </si>
  <si>
    <t xml:space="preserve">                ↳ OEUF (P) (conv.)</t>
  </si>
  <si>
    <t xml:space="preserve">                ↳ BROYAGE D'AMANDES 50/50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</si>
  <si>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</si>
  <si>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</si>
  <si>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</si>
  <si>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 (conv.)</t>
  </si>
  <si>
    <t xml:space="preserve">            ↳ CREME FRAOECHE</t>
  </si>
  <si>
    <t xml:space="preserve">        ↳ RAISINS BLANCS</t>
  </si>
  <si>
    <t xml:space="preserve">        ↳ RAISINS NOIRS</t>
  </si>
  <si>
    <t xml:space="preserve">        ↳ CRÈME CHANTILLY</t>
  </si>
  <si>
    <t xml:space="preserve">            ↳ SUCRE (S2)</t>
  </si>
  <si>
    <t>Fiche technique — CHARLOTTE AU RAISINS (PORTION)</t>
  </si>
  <si>
    <t>CHARLOTTE AU RAISINS (PORTION)  00000876</t>
  </si>
  <si>
    <t>↳ 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</si>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</sst>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9">
        <f>E7*3.3465666667</f>
        <v>0.050198</v>
      </c>
    </row>
    <row r="8">
      <c r="A8" t="s" s="8">
        <v>16</v>
      </c>
      <c r="B8" t="s">
        <v>17</v>
      </c>
      <c r="C8" t="s">
        <v>14</v>
      </c>
      <c r="D8" s="4">
        <v>0.0625</v>
      </c>
      <c r="E8" s="6">
        <f>D8*$B$2</f>
        <v>0.0625</v>
      </c>
      <c r="F8" t="s">
        <v>15</v>
      </c>
      <c r="G8" s="9">
        <f>E8*0.022064</f>
        <v>0.001379</v>
      </c>
    </row>
    <row r="9">
      <c r="A9" t="s" s="8">
        <v>18</v>
      </c>
      <c r="B9" t="s">
        <v>19</v>
      </c>
      <c r="C9" t="s">
        <v>14</v>
      </c>
      <c r="D9" s="4">
        <v>1.666667</v>
      </c>
      <c r="E9" s="6">
        <f>D9*$B$2</f>
        <v>1.666667</v>
      </c>
      <c r="F9" t="s">
        <v>15</v>
      </c>
      <c r="G9" s="9">
        <f>E9*16.0944967811</f>
        <v>26.824167</v>
      </c>
    </row>
    <row r="10">
      <c r="A10" t="s" s="8">
        <v>20</v>
      </c>
      <c r="B10" t="s">
        <v>21</v>
      </c>
      <c r="C10" t="s">
        <v>22</v>
      </c>
      <c r="D10" s="4">
        <v>0.332562</v>
      </c>
      <c r="E10" s="6">
        <f>D10*$B$2</f>
        <v>0.332562</v>
      </c>
      <c r="F10" t="s">
        <v>23</v>
      </c>
      <c r="G10" s="9">
        <f>E10*2.5334979309</f>
        <v>0.842545</v>
      </c>
    </row>
    <row r="11">
      <c r="A11" t="s" s="8">
        <v>24</v>
      </c>
      <c r="B11" t="s">
        <v>25</v>
      </c>
      <c r="C11" t="s">
        <v>22</v>
      </c>
      <c r="D11" s="4">
        <v>0.166667</v>
      </c>
      <c r="E11" s="6">
        <f>D11*$B$2</f>
        <v>0.166667</v>
      </c>
      <c r="F11" t="s">
        <v>15</v>
      </c>
      <c r="G11" s="9">
        <f>E11*2.8507942984</f>
        <v>0.475133</v>
      </c>
    </row>
    <row r="12">
      <c r="A12" t="s" s="8">
        <v>26</v>
      </c>
      <c r="B12" t="s">
        <v>27</v>
      </c>
      <c r="C12" t="s">
        <v>22</v>
      </c>
      <c r="D12" s="4">
        <v>0.166667</v>
      </c>
      <c r="E12" s="6">
        <f>D12*$B$2</f>
        <v>0.166667</v>
      </c>
      <c r="F12" t="s">
        <v>15</v>
      </c>
      <c r="G12" s="9">
        <f>E12*2.6028947942</f>
        <v>0.433817</v>
      </c>
    </row>
    <row r="13">
      <c r="A13" t="s" s="8">
        <v>28</v>
      </c>
      <c r="B13" t="s">
        <v>29</v>
      </c>
      <c r="C13" t="s">
        <v>30</v>
      </c>
      <c r="D13" s="4">
        <v>3.333333</v>
      </c>
      <c r="E13" s="6">
        <f>D13*$B$2</f>
        <v>3.333333</v>
      </c>
      <c r="F13" t="s">
        <v>3</v>
      </c>
      <c r="G13" s="9">
        <f>E13*0.270000027</f>
        <v>0.9</v>
      </c>
    </row>
    <row r="14">
      <c r="A14" t="s" s="8">
        <v>31</v>
      </c>
      <c r="B14" t="s">
        <v>32</v>
      </c>
      <c r="C14" t="s">
        <v>30</v>
      </c>
      <c r="D14" s="4">
        <v>0.166667</v>
      </c>
      <c r="E14" s="6">
        <f>D14*$B$2</f>
        <v>0.166667</v>
      </c>
      <c r="F14" t="s">
        <v>23</v>
      </c>
      <c r="G14" s="9">
        <f>E14*0.5998988002</f>
        <v>0.099983</v>
      </c>
    </row>
    <row r="15">
      <c r="A15" t="s" s="8">
        <v>33</v>
      </c>
      <c r="B15" t="s">
        <v>34</v>
      </c>
      <c r="C15" t="s">
        <v>35</v>
      </c>
      <c r="D15" s="4">
        <v>0.25</v>
      </c>
      <c r="E15" s="6">
        <f>D15*$B$2</f>
        <v>0.25</v>
      </c>
      <c r="F15" t="s">
        <v>3</v>
      </c>
      <c r="G15" s="9">
        <f>E15*0.0632128</f>
        <v>0.015803</v>
      </c>
    </row>
    <row r="16">
      <c r="A16" t="s" s="8">
        <v>36</v>
      </c>
      <c r="B16" t="s">
        <v>37</v>
      </c>
      <c r="C16" t="s">
        <v>38</v>
      </c>
      <c r="D16" s="4">
        <v>0.117438</v>
      </c>
      <c r="E16" s="6">
        <f>D16*$B$2</f>
        <v>0.117438</v>
      </c>
      <c r="F16" t="s">
        <v>15</v>
      </c>
      <c r="G16" s="9">
        <f>E16*0.9500021971</f>
        <v>0.111566</v>
      </c>
    </row>
    <row r="17">
      <c r="A17"/>
      <c r="B17"/>
      <c r="C17"/>
      <c r="D17"/>
      <c r="E17"/>
      <c r="F17" t="s" s="10">
        <v>39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53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54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46</v>
      </c>
      <c r="C2" t="s">
        <v>59</v>
      </c>
      <c r="D2" s="6">
        <f>'Besoins'!$B$2*8</f>
        <v>8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'Besoins'!$B$2*1</f>
        <v>1</v>
      </c>
      <c r="E3" t="s">
        <v>3</v>
      </c>
    </row>
    <row r="4">
      <c r="A4">
        <v>2</v>
      </c>
      <c r="B4" t="s">
        <v>61</v>
      </c>
      <c r="C4" t="s">
        <v>59</v>
      </c>
      <c r="D4" s="6">
        <f>'Besoins'!$B$2*0.5</f>
        <v>0.5</v>
      </c>
      <c r="E4" t="s">
        <v>3</v>
      </c>
    </row>
    <row r="5">
      <c r="A5">
        <v>3</v>
      </c>
      <c r="B5" t="s">
        <v>62</v>
      </c>
      <c r="C5" t="s">
        <v>59</v>
      </c>
      <c r="D5" s="6">
        <f>'Besoins'!$B$2*0.105</f>
        <v>0.105</v>
      </c>
      <c r="E5" t="s">
        <v>15</v>
      </c>
    </row>
    <row r="6">
      <c r="A6">
        <v>4</v>
      </c>
      <c r="B6" t="s">
        <v>63</v>
      </c>
      <c r="C6" t="s">
        <v>64</v>
      </c>
      <c r="D6" s="6">
        <f>'Besoins'!$B$2*1</f>
        <v>1</v>
      </c>
      <c r="E6" t="s">
        <v>3</v>
      </c>
    </row>
    <row r="7">
      <c r="A7">
        <v>4</v>
      </c>
      <c r="B7" t="s">
        <v>65</v>
      </c>
      <c r="C7" t="s">
        <v>66</v>
      </c>
      <c r="D7" s="6">
        <f>'Besoins'!$B$2*0.025</f>
        <v>0.025</v>
      </c>
      <c r="E7" t="s">
        <v>15</v>
      </c>
    </row>
    <row r="8">
      <c r="A8">
        <v>4</v>
      </c>
      <c r="B8" t="s">
        <v>67</v>
      </c>
      <c r="C8" t="s">
        <v>64</v>
      </c>
      <c r="D8" s="6">
        <f>'Besoins'!$B$2*1</f>
        <v>1</v>
      </c>
      <c r="E8" t="s">
        <v>3</v>
      </c>
    </row>
    <row r="9">
      <c r="A9">
        <v>4</v>
      </c>
      <c r="B9" t="s">
        <v>68</v>
      </c>
      <c r="C9" t="s">
        <v>66</v>
      </c>
      <c r="D9" s="6">
        <f>'Besoins'!$B$2*0.025</f>
        <v>0.025</v>
      </c>
      <c r="E9" t="s">
        <v>15</v>
      </c>
    </row>
    <row r="10">
      <c r="A10">
        <v>3</v>
      </c>
      <c r="B10" t="s">
        <v>69</v>
      </c>
      <c r="C10" t="s">
        <v>66</v>
      </c>
      <c r="D10" s="6">
        <f>'Besoins'!$B$2*0.1666666667</f>
        <v>0.166667</v>
      </c>
      <c r="E10" t="s">
        <v>3</v>
      </c>
    </row>
    <row r="11">
      <c r="A11">
        <v>2</v>
      </c>
      <c r="B11" t="s">
        <v>70</v>
      </c>
      <c r="C11" t="s">
        <v>59</v>
      </c>
      <c r="D11" s="6">
        <f>'Besoins'!$B$2*0.5</f>
        <v>0.5</v>
      </c>
      <c r="E11" t="s">
        <v>3</v>
      </c>
    </row>
    <row r="12">
      <c r="A12">
        <v>3</v>
      </c>
      <c r="B12" t="s">
        <v>69</v>
      </c>
      <c r="C12" t="s">
        <v>66</v>
      </c>
      <c r="D12" s="6">
        <f>'Besoins'!$B$2*0.0833333333</f>
        <v>0.083333</v>
      </c>
      <c r="E12" t="s">
        <v>3</v>
      </c>
    </row>
    <row r="13">
      <c r="A13">
        <v>3</v>
      </c>
      <c r="B13" t="s">
        <v>71</v>
      </c>
      <c r="C13" t="s">
        <v>59</v>
      </c>
      <c r="D13" s="6">
        <f>'Besoins'!$B$2*0.1725</f>
        <v>0.1725</v>
      </c>
      <c r="E13" t="s">
        <v>15</v>
      </c>
    </row>
    <row r="14">
      <c r="A14">
        <v>4</v>
      </c>
      <c r="B14" t="s">
        <v>72</v>
      </c>
      <c r="C14" t="s">
        <v>64</v>
      </c>
      <c r="D14" s="6">
        <f>'Besoins'!$B$2*1.5</f>
        <v>1.5</v>
      </c>
      <c r="E14" t="s">
        <v>3</v>
      </c>
    </row>
    <row r="15">
      <c r="A15">
        <v>4</v>
      </c>
      <c r="B15" t="s">
        <v>65</v>
      </c>
      <c r="C15" t="s">
        <v>66</v>
      </c>
      <c r="D15" s="6">
        <f>'Besoins'!$B$2*0.0375</f>
        <v>0.0375</v>
      </c>
      <c r="E15" t="s">
        <v>15</v>
      </c>
    </row>
    <row r="16">
      <c r="A16">
        <v>4</v>
      </c>
      <c r="B16" t="s">
        <v>68</v>
      </c>
      <c r="C16" t="s">
        <v>66</v>
      </c>
      <c r="D16" s="6">
        <f>'Besoins'!$B$2*0.0375</f>
        <v>0.0375</v>
      </c>
      <c r="E16" t="s">
        <v>15</v>
      </c>
    </row>
    <row r="17">
      <c r="A17">
        <v>4</v>
      </c>
      <c r="B17" t="s">
        <v>73</v>
      </c>
      <c r="C17" t="s">
        <v>66</v>
      </c>
      <c r="D17" s="6">
        <f>'Besoins'!$B$2*0.015</f>
        <v>0.015</v>
      </c>
      <c r="E17" t="s">
        <v>15</v>
      </c>
    </row>
    <row r="18">
      <c r="A18">
        <v>2</v>
      </c>
      <c r="B18" t="s">
        <v>74</v>
      </c>
      <c r="C18" t="s">
        <v>59</v>
      </c>
      <c r="D18" s="6">
        <f>'Besoins'!$B$2*0.4666666667</f>
        <v>0.466667</v>
      </c>
      <c r="E18" t="s">
        <v>15</v>
      </c>
    </row>
    <row r="19">
      <c r="A19">
        <v>3</v>
      </c>
      <c r="B19" t="s">
        <v>75</v>
      </c>
      <c r="C19" t="s">
        <v>59</v>
      </c>
      <c r="D19" s="6">
        <f>'Besoins'!$B$2*0.2</f>
        <v>0.2</v>
      </c>
      <c r="E19" t="s">
        <v>23</v>
      </c>
    </row>
    <row r="20">
      <c r="A20">
        <v>4</v>
      </c>
      <c r="B20" t="s">
        <v>76</v>
      </c>
      <c r="C20" t="s">
        <v>66</v>
      </c>
      <c r="D20" s="6">
        <f>'Besoins'!$B$2*0.1666666667</f>
        <v>0.166667</v>
      </c>
      <c r="E20" t="s">
        <v>23</v>
      </c>
    </row>
    <row r="21">
      <c r="A21">
        <v>4</v>
      </c>
      <c r="B21" t="s">
        <v>65</v>
      </c>
      <c r="C21" t="s">
        <v>66</v>
      </c>
      <c r="D21" s="6">
        <f>'Besoins'!$B$2*0.0416666667</f>
        <v>0.041667</v>
      </c>
      <c r="E21" t="s">
        <v>15</v>
      </c>
    </row>
    <row r="22">
      <c r="A22">
        <v>4</v>
      </c>
      <c r="B22" t="s">
        <v>67</v>
      </c>
      <c r="C22" t="s">
        <v>64</v>
      </c>
      <c r="D22" s="6">
        <f>'Besoins'!$B$2*1.6666666667</f>
        <v>1.666667</v>
      </c>
      <c r="E22" t="s">
        <v>3</v>
      </c>
    </row>
    <row r="23">
      <c r="A23">
        <v>3</v>
      </c>
      <c r="B23" t="s">
        <v>77</v>
      </c>
      <c r="C23" t="s">
        <v>64</v>
      </c>
      <c r="D23" s="6">
        <f>'Besoins'!$B$2*1.6666666667</f>
        <v>1.666667</v>
      </c>
      <c r="E23" t="s">
        <v>3</v>
      </c>
    </row>
    <row r="24">
      <c r="A24">
        <v>3</v>
      </c>
      <c r="B24" t="s">
        <v>78</v>
      </c>
      <c r="C24" t="s">
        <v>66</v>
      </c>
      <c r="D24" s="6">
        <f>'Besoins'!$B$2*0.1666666667</f>
        <v>0.166667</v>
      </c>
      <c r="E24" t="s">
        <v>23</v>
      </c>
    </row>
    <row r="25">
      <c r="A25">
        <v>2</v>
      </c>
      <c r="B25" t="s">
        <v>79</v>
      </c>
      <c r="C25" t="s">
        <v>66</v>
      </c>
      <c r="D25" s="6">
        <f>'Besoins'!$B$2*0.1666666667</f>
        <v>0.166667</v>
      </c>
      <c r="E25" t="s">
        <v>15</v>
      </c>
    </row>
    <row r="26">
      <c r="A26">
        <v>2</v>
      </c>
      <c r="B26" t="s">
        <v>80</v>
      </c>
      <c r="C26" t="s">
        <v>66</v>
      </c>
      <c r="D26" s="6">
        <f>'Besoins'!$B$2*0.1666666667</f>
        <v>0.166667</v>
      </c>
      <c r="E26" t="s">
        <v>15</v>
      </c>
    </row>
    <row r="27">
      <c r="A27">
        <v>2</v>
      </c>
      <c r="B27" t="s">
        <v>81</v>
      </c>
      <c r="C27" t="s">
        <v>59</v>
      </c>
      <c r="D27" s="6">
        <f>'Besoins'!$B$2*0.1791666667</f>
        <v>0.179167</v>
      </c>
      <c r="E27" t="s">
        <v>15</v>
      </c>
    </row>
    <row r="28">
      <c r="A28">
        <v>3</v>
      </c>
      <c r="B28" t="s">
        <v>78</v>
      </c>
      <c r="C28" t="s">
        <v>66</v>
      </c>
      <c r="D28" s="6">
        <f>'Besoins'!$B$2*0.1658950617</f>
        <v>0.165895</v>
      </c>
      <c r="E28" t="s">
        <v>23</v>
      </c>
    </row>
    <row r="29">
      <c r="A29">
        <v>3</v>
      </c>
      <c r="B29" t="s">
        <v>82</v>
      </c>
      <c r="C29" t="s">
        <v>66</v>
      </c>
      <c r="D29" s="6">
        <f>'Besoins'!$B$2*0.0132716049</f>
        <v>0.013272</v>
      </c>
      <c r="E2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"00000876 · PAT.INDIVIDUELS · référence : "&amp;Besoins!B3&amp;" "&amp;Besoins!C3&amp;" · multiplicateur réglable sur la feuille ""Besoins"""</f>
        <v>00000876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93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2026-08-01T04:20:06Z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2026-08-01T04:20:06Z</dcterms:modified>
  <cp:revision>1</cp:revision>
</cp:coreProperties>
</file>