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<sst xmlns="http://schemas.openxmlformats.org/spreadsheetml/2006/main" count="81" uniqueCount="81">
  <si>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</si>
  <si>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</si>
  <si>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</si>
  <si>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</si>
  <si>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</si>
  <si>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</si>
  <si>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</si>
  <si>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</si>
  <si>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</si>
  <si>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</si>
  <si>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</si>
  <si>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</si>
  <si>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</si>
  <si>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</si>
  <si>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</si>
  <si>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</si>
  <si>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</si>
  <si>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</si>
  <si>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</si>
  <si>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</si>
  <si>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</si>
  <si>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</si>
  <si>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</si>
  <si>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</si>
  <si>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</si>
  <si>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</si>
  <si>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</si>
  <si>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</si>
  <si>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</si>
  <si>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</si>
  <si>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</si>
  <si>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</si>
  <si>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</si>
  <si>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</si>
  <si>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</si>
  <si>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</si>
  <si>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</si>
  <si>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</si>
  <si>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</si>
  <si>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</si>
  <si>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</si>
  <si>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</si>
  <si>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</si>
  <si>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</si>
  <si>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</si>
  <si>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</si>
  <si>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</si>
  <si>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</si>
  <si>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GÂTEAU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</si>
  <si>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</si>
  <si>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</si>
  <si>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</si>
  <si>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</si>
  <si>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</si>
  <si>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</si>
  <si>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</si>
  <si>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</si>
  <si>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</si>
  <si>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</si>
  <si>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</si>
  <si>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</si>
  <si>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</si>
  <si>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</si>
  <si>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</si>
  <si>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</si>
  <si>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</si>
  <si>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</si>
  <si>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</si>
  <si>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</si>
  <si>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</si>
  <si>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</si>
  <si>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 xml:space="preserve">    ↳ Oeuf calibre M (53-63g) cat.A France colis 360</t>
  </si>
  <si>
    <t xml:space="preserve">    ↳ YAOURT nature basique demi écrémé pot 125g</t>
  </si>
  <si>
    <t>Fiche technique — GÂTEAU</t>
  </si>
  <si>
    <t>GÂTEAU  GRO_CDC_262</t>
  </si>
  <si>
    <t>1.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</si>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</sst>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8">
        <f>E7*14</f>
        <v>1.68</v>
      </c>
    </row>
    <row r="8">
      <c r="A8" t="s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19</v>
      </c>
      <c r="G8" s="8">
        <f>E8*2.7</f>
        <v>8.64</v>
      </c>
    </row>
    <row r="9">
      <c r="A9" t="s">
        <v>20</v>
      </c>
      <c r="B9" t="s">
        <v>21</v>
      </c>
      <c r="C9" t="s">
        <v>22</v>
      </c>
      <c r="D9" s="4">
        <v>2.8</v>
      </c>
      <c r="E9" s="6">
        <f>D9*$B$2</f>
        <v>2.8</v>
      </c>
      <c r="F9" t="s">
        <v>19</v>
      </c>
      <c r="G9" s="8">
        <f>E9*0.56</f>
        <v>1.568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15</v>
      </c>
      <c r="G10" s="8">
        <f>E10*1.05</f>
        <v>0.7875</v>
      </c>
    </row>
    <row r="11">
      <c r="A11" t="s">
        <v>26</v>
      </c>
      <c r="B11" t="s">
        <v>27</v>
      </c>
      <c r="C11" t="s">
        <v>28</v>
      </c>
      <c r="D11" s="4">
        <v>20</v>
      </c>
      <c r="E11" s="6">
        <f>D11*$B$2</f>
        <v>20</v>
      </c>
      <c r="F11" t="s">
        <v>3</v>
      </c>
      <c r="G11" s="8">
        <f>E11*0.47</f>
        <v>9.4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19</v>
      </c>
      <c r="G12" s="8">
        <f>E12*5.2</f>
        <v>0.78</v>
      </c>
    </row>
    <row r="13">
      <c r="A13" t="s">
        <v>32</v>
      </c>
      <c r="B13" t="s">
        <v>33</v>
      </c>
      <c r="C13" t="s">
        <v>34</v>
      </c>
      <c r="D13" s="4">
        <v>0.12</v>
      </c>
      <c r="E13" s="6">
        <f>D13*$B$2</f>
        <v>0.12</v>
      </c>
      <c r="F13" t="s">
        <v>19</v>
      </c>
      <c r="G13" s="8">
        <f>E13*4.2</f>
        <v>0.504</v>
      </c>
    </row>
    <row r="14">
      <c r="A14" t="s">
        <v>35</v>
      </c>
      <c r="B14" t="s">
        <v>36</v>
      </c>
      <c r="C14" t="s">
        <v>37</v>
      </c>
      <c r="D14" s="4">
        <v>40</v>
      </c>
      <c r="E14" s="6">
        <f>D14*$B$2</f>
        <v>40</v>
      </c>
      <c r="F14" t="s">
        <v>3</v>
      </c>
      <c r="G14" s="8">
        <f>E14*0.1795</f>
        <v>7.18</v>
      </c>
    </row>
    <row r="15">
      <c r="A15" t="s">
        <v>38</v>
      </c>
      <c r="B15" t="s">
        <v>39</v>
      </c>
      <c r="C15" t="s">
        <v>40</v>
      </c>
      <c r="D15" s="4">
        <v>0.01</v>
      </c>
      <c r="E15" s="6">
        <f>D15*$B$2</f>
        <v>0.01</v>
      </c>
      <c r="F15" t="s">
        <v>19</v>
      </c>
      <c r="G15" s="8">
        <f>E15*0.35</f>
        <v>0.0035</v>
      </c>
    </row>
    <row r="16">
      <c r="A16"/>
      <c r="B16"/>
      <c r="C16"/>
      <c r="D16"/>
      <c r="E16"/>
      <c r="F16" t="s" s="9">
        <v>41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1"/>
      <c r="F2" t="s">
        <v>50</v>
      </c>
    </row>
    <row r="3">
      <c r="A3" t="s">
        <v>48</v>
      </c>
      <c r="B3">
        <v>3</v>
      </c>
      <c r="C3" t="s">
        <v>51</v>
      </c>
      <c r="D3" t="inlineStr" s="11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1"/>
      <c r="F3"/>
    </row>
    <row r="4">
      <c r="A4" t="s">
        <v>48</v>
      </c>
      <c r="B4">
        <v>4</v>
      </c>
      <c r="C4" t="s">
        <v>52</v>
      </c>
      <c r="D4" t="s" s="11">
        <v>53</v>
      </c>
      <c r="E4" t="s" s="11"/>
      <c r="F4"/>
    </row>
    <row r="5">
      <c r="A5" t="s">
        <v>48</v>
      </c>
      <c r="B5">
        <v>5</v>
      </c>
      <c r="C5" t="s">
        <v>54</v>
      </c>
      <c r="D5" t="inlineStr" s="11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1"/>
      <c r="F5" t="s">
        <v>55</v>
      </c>
    </row>
    <row r="6">
      <c r="A6" t="s">
        <v>48</v>
      </c>
      <c r="B6">
        <v>6</v>
      </c>
      <c r="C6" t="s">
        <v>56</v>
      </c>
      <c r="D6" t="s" s="11">
        <v>57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48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'Besoins'!$B$2*2.8</f>
        <v>2.8</v>
      </c>
      <c r="E3" t="s">
        <v>19</v>
      </c>
    </row>
    <row r="4">
      <c r="A4">
        <v>1</v>
      </c>
      <c r="B4" t="s">
        <v>65</v>
      </c>
      <c r="C4" t="s">
        <v>64</v>
      </c>
      <c r="D4" s="6">
        <f>'Besoins'!$B$2*3.2</f>
        <v>3.2</v>
      </c>
      <c r="E4" t="s">
        <v>19</v>
      </c>
    </row>
    <row r="5">
      <c r="A5">
        <v>1</v>
      </c>
      <c r="B5" t="s">
        <v>66</v>
      </c>
      <c r="C5" t="s">
        <v>64</v>
      </c>
      <c r="D5" s="6">
        <f>'Besoins'!$B$2*0.75</f>
        <v>0.75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'Besoins'!$B$2*0.01</f>
        <v>0.01</v>
      </c>
      <c r="E6" t="s">
        <v>19</v>
      </c>
    </row>
    <row r="7">
      <c r="A7">
        <v>1</v>
      </c>
      <c r="B7" t="s">
        <v>68</v>
      </c>
      <c r="C7" t="s">
        <v>64</v>
      </c>
      <c r="D7" s="6">
        <f>'Besoins'!$B$2*0.12</f>
        <v>0.12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'Besoins'!$B$2*0.12</f>
        <v>0.12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'Besoins'!$B$2*0.15</f>
        <v>0.15</v>
      </c>
      <c r="E9" t="s">
        <v>19</v>
      </c>
    </row>
    <row r="10">
      <c r="A10">
        <v>1</v>
      </c>
      <c r="B10" t="s">
        <v>71</v>
      </c>
      <c r="C10" t="s">
        <v>64</v>
      </c>
      <c r="D10" s="6">
        <f>'Besoins'!$B$2*40</f>
        <v>40</v>
      </c>
      <c r="E10" t="s">
        <v>3</v>
      </c>
    </row>
    <row r="11">
      <c r="A11">
        <v>1</v>
      </c>
      <c r="B11" t="s">
        <v>72</v>
      </c>
      <c r="C11" t="s">
        <v>64</v>
      </c>
      <c r="D11" s="6">
        <f>'Besoins'!$B$2*20</f>
        <v>20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4">
        <v>76</v>
      </c>
      <c r="B6" t="str" s="11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4">
        <v>77</v>
      </c>
      <c r="B7" t="str" s="11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4">
        <v>78</v>
      </c>
      <c r="B8" t="str" s="11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4">
        <v>79</v>
      </c>
      <c r="B9" t="str" s="11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5">
        <v>80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