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<sst xmlns="http://schemas.openxmlformats.org/spreadsheetml/2006/main" count="101" uniqueCount="101">
  <si>
    <t>Besoins matière</t>
  </si>
  <si>
    <t>Multiplicateur souhaité</t>
  </si>
  <si>
    <t>Quantité de référence</t>
  </si>
  <si>
    <t>pc</t>
  </si>
  <si>
    <t>Quantité obtenue</t>
  </si>
  <si>
    <t>Code</t>
  </si>
  <si>
    <t>Matière première</t>
  </si>
  <si>
    <t>Classe</t>
  </si>
  <si>
    <t>Base (×1, modifiable)</t>
  </si>
  <si>
    <t>Quantité</t>
  </si>
  <si>
    <t>Unité</t>
  </si>
  <si>
    <t>Coût</t>
  </si>
  <si>
    <t>ALC-RHUM-BRUN</t>
  </si>
  <si>
    <t>Rhum ambré de cuisine (baba)</t>
  </si>
  <si>
    <t>Spiritueux et liqueurs cuisine</t>
  </si>
  <si>
    <t>lt</t>
  </si>
  <si>
    <t>00000061</t>
  </si>
  <si>
    <t>EAU</t>
  </si>
  <si>
    <t>Matières diverses (à trier)</t>
  </si>
  <si>
    <t>RNME101483</t>
  </si>
  <si>
    <t>Amandes en poudre sachet 1kg</t>
  </si>
  <si>
    <t>Pâtisserie épicerie sucrée</t>
  </si>
  <si>
    <t>kg</t>
  </si>
  <si>
    <t>RNME101472</t>
  </si>
  <si>
    <t>Crème pâtissière sac 5kg</t>
  </si>
  <si>
    <t>FAR-T55</t>
  </si>
  <si>
    <t>Farine de blé T55</t>
  </si>
  <si>
    <t>Farines de blé</t>
  </si>
  <si>
    <t>AMANDE-EFILEE</t>
  </si>
  <si>
    <t>Amandes effilées</t>
  </si>
  <si>
    <t>Oléagineux et noix</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</si>
  <si>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</si>
  <si>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</si>
  <si>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</si>
  <si>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</si>
  <si>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</si>
  <si>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</si>
  <si>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</si>
  <si>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</si>
  <si>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</si>
  <si>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</si>
  <si>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</si>
  <si>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</si>
  <si>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</si>
  <si>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Recette</t>
  </si>
  <si>
    <t>#</t>
  </si>
  <si>
    <t>Verbe</t>
  </si>
  <si>
    <t>Étape</t>
  </si>
  <si>
    <t>Précision technique</t>
  </si>
  <si>
    <t>Durée</t>
  </si>
  <si>
    <t>TARTE AMANDINE</t>
  </si>
  <si>
    <t>METTRE EN PLACE</t>
  </si>
  <si>
    <t>ÉTUVER</t>
  </si>
  <si>
    <t>105 min (cuisson)</t>
  </si>
  <si>
    <t>FONCER</t>
  </si>
  <si>
    <t>BATTRE</t>
  </si>
  <si>
    <t>3 min (prepa)</t>
  </si>
  <si>
    <t>DRESSER</t>
  </si>
  <si>
    <t>Dresser - Portionner chaque bac en parts égales : 5 sur la largeur x 8 sur la longueur.</t>
  </si>
  <si>
    <t>ABRICOTER</t>
  </si>
  <si>
    <t>Suggestions - On peut abricoter la tarte amandine. - Servir nature ou avec une crème.</t>
  </si>
  <si>
    <t>PÂTE SUCRÉE</t>
  </si>
  <si>
    <t>TAMISER</t>
  </si>
  <si>
    <t>CONFECTIONNER</t>
  </si>
  <si>
    <t>95 min (repos)</t>
  </si>
  <si>
    <t>30 min (repos)</t>
  </si>
  <si>
    <t>CUIRE</t>
  </si>
  <si>
    <t>15 min (cuisson)</t>
  </si>
  <si>
    <t>FOURRER</t>
  </si>
  <si>
    <t>Garnir les tartes - Garnir les fonds avec une crème (pâtissière,frangipane,etc.) et disposer les fruits sur la crème.</t>
  </si>
  <si>
    <t>Niveau</t>
  </si>
  <si>
    <t>Composant</t>
  </si>
  <si>
    <t>Type</t>
  </si>
  <si>
    <t>Quantité (× multiplicateur, voir feuille Besoins)</t>
  </si>
  <si>
    <t>recette</t>
  </si>
  <si>
    <t xml:space="preserve">    ↳ PÂTE SUCRÉE</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</si>
  <si>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</si>
  <si>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</si>
  <si>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</si>
  <si>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</si>
  <si>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</si>
  <si>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</si>
  <si>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</si>
  <si>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</si>
  <si>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Crème pâtissière sac 5kg</t>
  </si>
  <si>
    <t xml:space="preserve">    ↳ Sucre glace tamisé</t>
  </si>
  <si>
    <t xml:space="preserve">    ↳ Amandes en poudre sachet 1kg</t>
  </si>
  <si>
    <t xml:space="preserve">    ↳ Amandes effilées</t>
  </si>
  <si>
    <t xml:space="preserve">    ↳ Rhum ambré de cuisine (baba)</t>
  </si>
  <si>
    <t xml:space="preserve">    ↳ Oeuf calibre M (53-63g) cat.A France colis 360</t>
  </si>
  <si>
    <t>Fiche technique — TARTE AMANDINE</t>
  </si>
  <si>
    <t>TARTE AMANDINE  GRO_CDC_252</t>
  </si>
  <si>
    <t>1.</t>
  </si>
  <si>
    <t>2.</t>
  </si>
  <si>
    <t>3.</t>
  </si>
  <si>
    <t>4.</t>
  </si>
  <si>
    <t>6.</t>
  </si>
  <si>
    <t>7.</t>
  </si>
  <si>
    <t>↳ PÂTE SUCRÉE  GRO_CDC_216</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</si>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</sst>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E7*14</f>
        <v>2.1</v>
      </c>
    </row>
    <row r="8">
      <c r="A8" t="s" s="9">
        <v>16</v>
      </c>
      <c r="B8" t="s">
        <v>17</v>
      </c>
      <c r="C8" t="s">
        <v>18</v>
      </c>
      <c r="D8" s="4">
        <v>0.001</v>
      </c>
      <c r="E8" s="6">
        <f>D8*$B$2</f>
        <v>0.001</v>
      </c>
      <c r="F8" t="s">
        <v>15</v>
      </c>
      <c r="G8" s="8">
        <f>E8*0.003</f>
        <v>0.000003</v>
      </c>
    </row>
    <row r="9">
      <c r="A9" t="s">
        <v>19</v>
      </c>
      <c r="B9" t="s">
        <v>20</v>
      </c>
      <c r="C9" t="s">
        <v>21</v>
      </c>
      <c r="D9" s="4">
        <v>1.2</v>
      </c>
      <c r="E9" s="6">
        <f>D9*$B$2</f>
        <v>1.2</v>
      </c>
      <c r="F9" t="s">
        <v>22</v>
      </c>
      <c r="G9" s="8">
        <f>E9*16.58</f>
        <v>19.896</v>
      </c>
    </row>
    <row r="10">
      <c r="A10" t="s">
        <v>23</v>
      </c>
      <c r="B10" t="s">
        <v>24</v>
      </c>
      <c r="C10" t="s">
        <v>21</v>
      </c>
      <c r="D10" s="4">
        <v>4.5</v>
      </c>
      <c r="E10" s="6">
        <f>D10*$B$2</f>
        <v>4.5</v>
      </c>
      <c r="F10" t="s">
        <v>22</v>
      </c>
      <c r="G10" s="8">
        <f>E10*9.03</f>
        <v>40.635</v>
      </c>
    </row>
    <row r="11">
      <c r="A11" t="s">
        <v>25</v>
      </c>
      <c r="B11" t="s">
        <v>26</v>
      </c>
      <c r="C11" t="s">
        <v>27</v>
      </c>
      <c r="D11" s="4">
        <v>0.032</v>
      </c>
      <c r="E11" s="6">
        <f>D11*$B$2</f>
        <v>0.032</v>
      </c>
      <c r="F11" t="s">
        <v>22</v>
      </c>
      <c r="G11" s="8">
        <f>E11*0.56</f>
        <v>0.01792</v>
      </c>
    </row>
    <row r="12">
      <c r="A12" t="s">
        <v>28</v>
      </c>
      <c r="B12" t="s">
        <v>29</v>
      </c>
      <c r="C12" t="s">
        <v>30</v>
      </c>
      <c r="D12" s="4">
        <v>0.5</v>
      </c>
      <c r="E12" s="6">
        <f>D12*$B$2</f>
        <v>0.5</v>
      </c>
      <c r="F12" t="s">
        <v>22</v>
      </c>
      <c r="G12" s="8">
        <f>E12*11</f>
        <v>5.5</v>
      </c>
    </row>
    <row r="13">
      <c r="A13" t="s">
        <v>31</v>
      </c>
      <c r="B13" t="s">
        <v>32</v>
      </c>
      <c r="C13" t="s">
        <v>33</v>
      </c>
      <c r="D13" s="4">
        <v>0.216</v>
      </c>
      <c r="E13" s="6">
        <f>D13*$B$2</f>
        <v>0.216</v>
      </c>
      <c r="F13" t="s">
        <v>22</v>
      </c>
      <c r="G13" s="8">
        <f>E13*5.2</f>
        <v>1.1232</v>
      </c>
    </row>
    <row r="14">
      <c r="A14" t="s">
        <v>34</v>
      </c>
      <c r="B14" t="s">
        <v>35</v>
      </c>
      <c r="C14" t="s">
        <v>36</v>
      </c>
      <c r="D14" s="4">
        <v>25.14</v>
      </c>
      <c r="E14" s="6">
        <f>D14*$B$2</f>
        <v>25.14</v>
      </c>
      <c r="F14" t="s">
        <v>3</v>
      </c>
      <c r="G14" s="8">
        <f>E14*0.1795</f>
        <v>4.51263</v>
      </c>
    </row>
    <row r="15">
      <c r="A15" t="s">
        <v>37</v>
      </c>
      <c r="B15" t="s">
        <v>38</v>
      </c>
      <c r="C15" t="s">
        <v>39</v>
      </c>
      <c r="D15" s="4">
        <v>0.00012</v>
      </c>
      <c r="E15" s="6">
        <f>D15*$B$2</f>
        <v>0.00012</v>
      </c>
      <c r="F15" t="s">
        <v>22</v>
      </c>
      <c r="G15" s="8">
        <f>E15*0.35</f>
        <v>0.000042</v>
      </c>
    </row>
    <row r="16">
      <c r="A16" t="s">
        <v>40</v>
      </c>
      <c r="B16" t="s">
        <v>41</v>
      </c>
      <c r="C16" t="s">
        <v>42</v>
      </c>
      <c r="D16" s="4">
        <v>1.212</v>
      </c>
      <c r="E16" s="6">
        <f>D16*$B$2</f>
        <v>1.212</v>
      </c>
      <c r="F16" t="s">
        <v>22</v>
      </c>
      <c r="G16" s="8">
        <f>E16*1.05</f>
        <v>1.2726</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inlineStr" s="12">
        <is>
          <t>Mise en place du poste de travail E - Vérifier les D.L.C.,peser les denrées,sélectionner le matériel. - Désinfecter le matériel et le plan de travail suivant les protocoles. R</t>
        </is>
      </c>
      <c r="E2" t="s" s="12"/>
      <c r="F2"/>
    </row>
    <row r="3">
      <c r="A3" t="s">
        <v>50</v>
      </c>
      <c r="B3">
        <v>2</v>
      </c>
      <c r="C3" t="s">
        <v>52</v>
      </c>
      <c r="D3" t="inlineStr" s="12">
        <is>
          <t>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E3" t="s" s="12"/>
      <c r="F3" t="s">
        <v>53</v>
      </c>
    </row>
    <row r="4">
      <c r="A4" t="s">
        <v>50</v>
      </c>
      <c r="B4">
        <v>3</v>
      </c>
      <c r="C4" t="s">
        <v>54</v>
      </c>
      <c r="D4" t="inlineStr" s="12">
        <is>
          <t>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E4" t="s" s="12"/>
      <c r="F4"/>
    </row>
    <row r="5">
      <c r="A5" t="s">
        <v>50</v>
      </c>
      <c r="B5">
        <v>4</v>
      </c>
      <c r="C5" t="s">
        <v>55</v>
      </c>
      <c r="D5" t="inlineStr" s="12">
        <is>
          <t>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E5" t="s" s="12"/>
      <c r="F5" t="s">
        <v>56</v>
      </c>
    </row>
    <row r="6">
      <c r="A6" t="s">
        <v>50</v>
      </c>
      <c r="B6">
        <v>6</v>
      </c>
      <c r="C6" t="s">
        <v>57</v>
      </c>
      <c r="D6" t="s" s="12">
        <v>58</v>
      </c>
      <c r="E6" t="s" s="12"/>
      <c r="F6"/>
    </row>
    <row r="7">
      <c r="A7" t="s">
        <v>50</v>
      </c>
      <c r="B7">
        <v>7</v>
      </c>
      <c r="C7" t="s">
        <v>59</v>
      </c>
      <c r="D7" t="s" s="12">
        <v>60</v>
      </c>
      <c r="E7" t="s" s="12"/>
      <c r="F7"/>
    </row>
    <row r="8">
      <c r="A8" t="s">
        <v>61</v>
      </c>
      <c r="B8">
        <v>1</v>
      </c>
      <c r="C8" t="s">
        <v>51</v>
      </c>
      <c r="D8" t="inlineStr" s="12">
        <is>
          <t>Mise en place du poste de travail E - Vérifier les D.L.C.,peser les denrées,sélectionner le matériel nécessaire. - Laver et désinfecter le matériel et le poste de travail en suivant les protocoles. R</t>
        </is>
      </c>
      <c r="E8" t="s" s="12"/>
      <c r="F8"/>
    </row>
    <row r="9">
      <c r="A9" t="s">
        <v>61</v>
      </c>
      <c r="B9">
        <v>2</v>
      </c>
      <c r="C9" t="s">
        <v>62</v>
      </c>
      <c r="D9" t="inlineStr" s="12">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9" t="s" s="12"/>
      <c r="F9" t="s">
        <v>53</v>
      </c>
    </row>
    <row r="10">
      <c r="A10" t="s">
        <v>61</v>
      </c>
      <c r="B10">
        <v>3</v>
      </c>
      <c r="C10" t="s">
        <v>63</v>
      </c>
      <c r="D10" t="inlineStr" s="12">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0" t="s" s="12"/>
      <c r="F10" t="s">
        <v>64</v>
      </c>
    </row>
    <row r="11">
      <c r="A11" t="s">
        <v>61</v>
      </c>
      <c r="B11">
        <v>4</v>
      </c>
      <c r="C11" t="s">
        <v>54</v>
      </c>
      <c r="D11" t="inlineStr" s="12">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1" t="s" s="12"/>
      <c r="F11" t="s">
        <v>65</v>
      </c>
    </row>
    <row r="12">
      <c r="A12" t="s">
        <v>61</v>
      </c>
      <c r="B12">
        <v>5</v>
      </c>
      <c r="C12" t="s">
        <v>66</v>
      </c>
      <c r="D12" t="inlineStr" s="12">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2" t="s" s="12"/>
      <c r="F12" t="s">
        <v>67</v>
      </c>
    </row>
    <row r="13">
      <c r="A13" t="s">
        <v>61</v>
      </c>
      <c r="B13">
        <v>6</v>
      </c>
      <c r="C13" t="s">
        <v>68</v>
      </c>
      <c r="D13" t="s" s="12">
        <v>69</v>
      </c>
      <c r="E13" t="s" s="12"/>
      <c r="F13"/>
    </row>
    <row r="14">
      <c r="A14" t="s">
        <v>61</v>
      </c>
      <c r="B14">
        <v>7</v>
      </c>
      <c r="C14"/>
      <c r="D14" t="inlineStr" s="12">
        <is>
          <t>Suggestion - On peut faire aussi de la pâte sucrée à partir d’une pâte à foncer,en augmentant le poids du sucre à raison de 250 g au kilo de farine.Cette pâte est moins délicate de texture mais moins fragile à travailler.</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50</v>
      </c>
      <c r="C2" t="s">
        <v>74</v>
      </c>
      <c r="D2" s="6">
        <f>'Besoins'!$B$2*100</f>
        <v>100</v>
      </c>
      <c r="E2" t="s">
        <v>3</v>
      </c>
    </row>
    <row r="3">
      <c r="A3">
        <v>1</v>
      </c>
      <c r="B3" t="s">
        <v>75</v>
      </c>
      <c r="C3" t="s">
        <v>74</v>
      </c>
      <c r="D3" s="6">
        <f>'Besoins'!$B$2*1</f>
        <v>1</v>
      </c>
      <c r="E3" t="s">
        <v>3</v>
      </c>
    </row>
    <row r="4">
      <c r="A4">
        <v>2</v>
      </c>
      <c r="B4" t="s">
        <v>76</v>
      </c>
      <c r="C4" t="s">
        <v>77</v>
      </c>
      <c r="D4" s="6">
        <f>'Besoins'!$B$2*0.032</f>
        <v>0.032</v>
      </c>
      <c r="E4" t="s">
        <v>22</v>
      </c>
    </row>
    <row r="5">
      <c r="A5">
        <v>2</v>
      </c>
      <c r="B5" t="s">
        <v>78</v>
      </c>
      <c r="C5" t="s">
        <v>77</v>
      </c>
      <c r="D5" s="6">
        <f>'Besoins'!$B$2*0.016</f>
        <v>0.016</v>
      </c>
      <c r="E5" t="s">
        <v>22</v>
      </c>
    </row>
    <row r="6">
      <c r="A6">
        <v>2</v>
      </c>
      <c r="B6" t="s">
        <v>79</v>
      </c>
      <c r="C6" t="s">
        <v>77</v>
      </c>
      <c r="D6" s="6">
        <f>'Besoins'!$B$2*0.012</f>
        <v>0.012</v>
      </c>
      <c r="E6" t="s">
        <v>22</v>
      </c>
    </row>
    <row r="7">
      <c r="A7">
        <v>2</v>
      </c>
      <c r="B7" t="s">
        <v>80</v>
      </c>
      <c r="C7" t="s">
        <v>77</v>
      </c>
      <c r="D7" s="6">
        <f>'Besoins'!$B$2*0.001</f>
        <v>0.001</v>
      </c>
      <c r="E7" t="s">
        <v>15</v>
      </c>
    </row>
    <row r="8">
      <c r="A8">
        <v>2</v>
      </c>
      <c r="B8" t="s">
        <v>81</v>
      </c>
      <c r="C8" t="s">
        <v>77</v>
      </c>
      <c r="D8" s="6">
        <f>'Besoins'!$B$2*0.00012</f>
        <v>0.00012</v>
      </c>
      <c r="E8" t="s">
        <v>22</v>
      </c>
    </row>
    <row r="9">
      <c r="A9">
        <v>2</v>
      </c>
      <c r="B9" t="s">
        <v>82</v>
      </c>
      <c r="C9" t="s">
        <v>77</v>
      </c>
      <c r="D9" s="6">
        <f>'Besoins'!$B$2*0.14</f>
        <v>0.14</v>
      </c>
      <c r="E9" t="s">
        <v>3</v>
      </c>
    </row>
    <row r="10">
      <c r="A10">
        <v>1</v>
      </c>
      <c r="B10" t="s">
        <v>83</v>
      </c>
      <c r="C10" t="s">
        <v>77</v>
      </c>
      <c r="D10" s="6">
        <f>'Besoins'!$B$2*0.2</f>
        <v>0.2</v>
      </c>
      <c r="E10" t="s">
        <v>22</v>
      </c>
    </row>
    <row r="11">
      <c r="A11">
        <v>1</v>
      </c>
      <c r="B11" t="s">
        <v>84</v>
      </c>
      <c r="C11" t="s">
        <v>77</v>
      </c>
      <c r="D11" s="6">
        <f>'Besoins'!$B$2*4.5</f>
        <v>4.5</v>
      </c>
      <c r="E11" t="s">
        <v>22</v>
      </c>
    </row>
    <row r="12">
      <c r="A12">
        <v>1</v>
      </c>
      <c r="B12" t="s">
        <v>85</v>
      </c>
      <c r="C12" t="s">
        <v>77</v>
      </c>
      <c r="D12" s="6">
        <f>'Besoins'!$B$2*1.2</f>
        <v>1.2</v>
      </c>
      <c r="E12" t="s">
        <v>22</v>
      </c>
    </row>
    <row r="13">
      <c r="A13">
        <v>1</v>
      </c>
      <c r="B13" t="s">
        <v>86</v>
      </c>
      <c r="C13" t="s">
        <v>77</v>
      </c>
      <c r="D13" s="6">
        <f>'Besoins'!$B$2*1.2</f>
        <v>1.2</v>
      </c>
      <c r="E13" t="s">
        <v>22</v>
      </c>
    </row>
    <row r="14">
      <c r="A14">
        <v>1</v>
      </c>
      <c r="B14" t="s">
        <v>87</v>
      </c>
      <c r="C14" t="s">
        <v>77</v>
      </c>
      <c r="D14" s="6">
        <f>'Besoins'!$B$2*0.5</f>
        <v>0.5</v>
      </c>
      <c r="E14" t="s">
        <v>22</v>
      </c>
    </row>
    <row r="15">
      <c r="A15">
        <v>1</v>
      </c>
      <c r="B15" t="s">
        <v>88</v>
      </c>
      <c r="C15" t="s">
        <v>77</v>
      </c>
      <c r="D15" s="6">
        <f>'Besoins'!$B$2*0.15</f>
        <v>0.15</v>
      </c>
      <c r="E15" t="s">
        <v>15</v>
      </c>
    </row>
    <row r="16">
      <c r="A16">
        <v>1</v>
      </c>
      <c r="B16" t="s">
        <v>89</v>
      </c>
      <c r="C16" t="s">
        <v>77</v>
      </c>
      <c r="D16" s="6">
        <f>'Besoins'!$B$2*25</f>
        <v>25</v>
      </c>
      <c r="E1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90</v>
      </c>
      <c r="B1"/>
      <c r="C1"/>
      <c r="D1"/>
    </row>
    <row r="2">
      <c r="A2" t="str" s="13">
        <f>"GRO_CDC_252 · GRO.DESSERTS · référence : "&amp;Besoins!B3&amp;" "&amp;Besoins!C3&amp;" · multiplicateur réglable sur la feuille ""Besoins"""</f>
        <v>GRO_CDC_252 · GRO.DESSERTS · référence : 100 pc · multiplicateur réglable sur la feuille </v>
      </c>
      <c r="B2"/>
      <c r="C2"/>
      <c r="D2"/>
    </row>
    <row r="3">
      <c r="A3"/>
      <c r="B3"/>
      <c r="C3"/>
      <c r="D3"/>
    </row>
    <row r="4">
      <c r="A4" t="s" s="14">
        <v>91</v>
      </c>
      <c r="B4"/>
      <c r="C4"/>
      <c r="D4"/>
    </row>
    <row r="5">
      <c r="A5" t="s" s="15">
        <v>92</v>
      </c>
      <c r="B5" t="str" s="12">
        <f>"[METTRE EN PLACE] "&amp;Procedure!D2</f>
        <v>[METTRE EN PLACE] Mise en place du poste de travail E - Vérifier les D.L.C.,peser les denrées,sélectionner le matériel. - Désinfecter le matériel et le plan de travail suivant les protocoles. R</v>
      </c>
      <c r="C5"/>
      <c r="D5"/>
    </row>
    <row r="6">
      <c r="A6" t="s" s="15">
        <v>93</v>
      </c>
      <c r="B6" t="str" s="12">
        <f>"[ÉTUVER] "&amp;Procedure!D3</f>
        <v>[ÉTUVER] 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v>
      </c>
      <c r="C6"/>
      <c r="D6"/>
    </row>
    <row r="7">
      <c r="A7" t="s" s="15">
        <v>94</v>
      </c>
      <c r="B7" t="str" s="12">
        <f>"[FONCER] "&amp;Procedure!D4</f>
        <v>[FONCER] 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v>
      </c>
      <c r="C7"/>
      <c r="D7"/>
    </row>
    <row r="8">
      <c r="A8" t="s" s="15">
        <v>95</v>
      </c>
      <c r="B8" t="str" s="12">
        <f>"[BATTRE] "&amp;Procedure!D5</f>
        <v>[BATTRE] 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v>
      </c>
      <c r="C8"/>
      <c r="D8"/>
    </row>
    <row r="9">
      <c r="A9" t="s" s="15">
        <v>96</v>
      </c>
      <c r="B9" t="str" s="12">
        <f>"[DRESSER] "&amp;Procedure!D6</f>
        <v>[DRESSER] Dresser - Portionner chaque bac en parts égales : 5 sur la largeur x 8 sur la longueur.</v>
      </c>
      <c r="C9"/>
      <c r="D9"/>
    </row>
    <row r="10">
      <c r="A10" t="s" s="15">
        <v>97</v>
      </c>
      <c r="B10" t="str" s="12">
        <f>"[ABRICOTER] "&amp;Procedure!D7</f>
        <v>[ABRICOTER] Suggestions - On peut abricoter la tarte amandine. - Servir nature ou avec une crème.</v>
      </c>
      <c r="C10"/>
      <c r="D10"/>
    </row>
    <row r="11">
      <c r="A11"/>
      <c r="B11"/>
      <c r="C11"/>
      <c r="D11"/>
    </row>
    <row r="12">
      <c r="A12" t="s" s="14">
        <v>98</v>
      </c>
      <c r="B12"/>
      <c r="C12"/>
      <c r="D12"/>
    </row>
    <row r="13">
      <c r="A13" t="s" s="15">
        <v>92</v>
      </c>
      <c r="B13" t="str" s="12">
        <f>"[METTRE EN PLACE] "&amp;Procedure!D8</f>
        <v>[METTRE EN PLACE] Mise en place du poste de travail E - Vérifier les D.L.C.,peser les denrées,sélectionner le matériel nécessaire. - Laver et désinfecter le matériel et le poste de travail en suivant les protocoles. R</v>
      </c>
      <c r="C13"/>
      <c r="D13"/>
    </row>
    <row r="14">
      <c r="A14" t="s" s="15">
        <v>93</v>
      </c>
      <c r="B14" t="str" s="12">
        <f>"[TAMISER] "&amp;Procedure!D9</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4"/>
      <c r="D14"/>
    </row>
    <row r="15">
      <c r="A15" t="s" s="15">
        <v>94</v>
      </c>
      <c r="B15" t="str" s="12">
        <f>"[CONFECTIONNER] "&amp;Procedure!D10</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5"/>
      <c r="D15"/>
    </row>
    <row r="16">
      <c r="A16" t="s" s="15">
        <v>95</v>
      </c>
      <c r="B16" t="str" s="12">
        <f>"[FONCER] "&amp;Procedure!D11</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6"/>
      <c r="D16"/>
    </row>
    <row r="17">
      <c r="A17" t="s" s="15">
        <v>99</v>
      </c>
      <c r="B17" t="str" s="12">
        <f>"[CUIRE] "&amp;Procedure!D12</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7"/>
      <c r="D17"/>
    </row>
    <row r="18">
      <c r="A18" t="s" s="15">
        <v>96</v>
      </c>
      <c r="B18" t="str" s="12">
        <f>"[FOURRER] "&amp;Procedure!D13</f>
        <v>[FOURRER] Garnir les tartes - Garnir les fonds avec une crème (pâtissière,frangipane,etc.) et disposer les fruits sur la crème.</v>
      </c>
      <c r="C18"/>
      <c r="D18"/>
    </row>
    <row r="19">
      <c r="A19" t="s" s="15">
        <v>97</v>
      </c>
      <c r="B19" t="str" s="12">
        <f>Procedure!D14</f>
        <v>Suggestion - On peut faire aussi de la pâte sucrée à partir d’une pâte à foncer,en augmentant le poids du sucre à raison de 250 g au kilo de farine.Cette pâte est moins délicate de texture mais moins fragile à travailler.</v>
      </c>
      <c r="C19"/>
      <c r="D19"/>
    </row>
    <row r="20">
      <c r="A20"/>
      <c r="B20"/>
      <c r="C20"/>
      <c r="D20"/>
    </row>
    <row r="21">
      <c r="A21" t="s" s="16">
        <v>100</v>
      </c>
      <c r="B21"/>
      <c r="C21"/>
      <c r="D21"/>
    </row>
  </sheetData>
  <sheetProtection sheet="1"/>
  <mergeCells count="18">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2026-09-15T15:39:56Z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2026-09-15T15:39:56Z</dcterms:modified>
  <cp:revision>1</cp:revision>
</cp:coreProperties>
</file>