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<sst xmlns="http://schemas.openxmlformats.org/spreadsheetml/2006/main" count="78" uniqueCount="78">
  <si>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</si>
  <si>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</si>
  <si>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</si>
  <si>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</si>
  <si>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</si>
  <si>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</si>
  <si>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</si>
  <si>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</si>
  <si>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</si>
  <si>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</si>
  <si>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</si>
  <si>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</si>
  <si>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</si>
  <si>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</si>
  <si>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</si>
  <si>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</si>
  <si>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</si>
  <si>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</si>
  <si>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</si>
  <si>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</si>
  <si>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</si>
  <si>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</si>
  <si>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</si>
  <si>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</si>
  <si>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</si>
  <si>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</si>
  <si>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</si>
  <si>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</si>
  <si>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</si>
  <si>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</si>
  <si>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</si>
  <si>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</si>
  <si>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</si>
  <si>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</si>
  <si>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</si>
  <si>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</si>
  <si>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</si>
  <si>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</si>
  <si>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</si>
  <si>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</si>
  <si>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</si>
  <si>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</si>
  <si>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</si>
  <si>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</si>
  <si>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FINANCIER AUX ABRICOTS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</si>
  <si>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</si>
  <si>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</si>
  <si>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</si>
  <si>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</si>
  <si>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</si>
  <si>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</si>
  <si>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</si>
  <si>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</si>
  <si>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Niveau</t>
  </si>
  <si>
    <t>Composant</t>
  </si>
  <si>
    <t>Type</t>
  </si>
  <si>
    <t>Quantité (× multiplicateur, voir feuille Besoins)</t>
  </si>
  <si>
    <t>recette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</si>
  <si>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</si>
  <si>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</si>
  <si>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</si>
  <si>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</si>
  <si>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</si>
  <si>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</si>
  <si>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</si>
  <si>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</si>
  <si>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>lt</t>
  </si>
  <si>
    <t xml:space="preserve">    ↳ Levure chimique (poudre à lever)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</si>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</sst>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1.35</v>
      </c>
      <c r="E8" s="6">
        <f>D8*$B$2</f>
        <v>1.35</v>
      </c>
      <c r="F8" t="s">
        <v>18</v>
      </c>
      <c r="G8" s="9">
        <f>E8*16.58</f>
        <v>22.383</v>
      </c>
    </row>
    <row r="9">
      <c r="A9" t="s">
        <v>19</v>
      </c>
      <c r="B9" t="s">
        <v>20</v>
      </c>
      <c r="C9" t="s">
        <v>21</v>
      </c>
      <c r="D9" s="4">
        <v>1.35</v>
      </c>
      <c r="E9" s="6">
        <f>D9*$B$2</f>
        <v>1.35</v>
      </c>
      <c r="F9" t="s">
        <v>18</v>
      </c>
      <c r="G9" s="9">
        <f>E9*0.56</f>
        <v>0.756</v>
      </c>
    </row>
    <row r="10">
      <c r="A10" t="s">
        <v>22</v>
      </c>
      <c r="B10" t="s">
        <v>23</v>
      </c>
      <c r="C10" t="s">
        <v>24</v>
      </c>
      <c r="D10" s="4">
        <v>1.35</v>
      </c>
      <c r="E10" s="6">
        <f>D10*$B$2</f>
        <v>1.35</v>
      </c>
      <c r="F10" t="s">
        <v>18</v>
      </c>
      <c r="G10" s="9">
        <f>E10*10</f>
        <v>13.5</v>
      </c>
    </row>
    <row r="11">
      <c r="A11" t="s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18</v>
      </c>
      <c r="G11" s="9">
        <f>E11*5.2</f>
        <v>10.4</v>
      </c>
    </row>
    <row r="12">
      <c r="A12" t="s">
        <v>28</v>
      </c>
      <c r="B12" t="s">
        <v>29</v>
      </c>
      <c r="C12" t="s">
        <v>30</v>
      </c>
      <c r="D12" s="4">
        <v>0.055</v>
      </c>
      <c r="E12" s="6">
        <f>D12*$B$2</f>
        <v>0.055</v>
      </c>
      <c r="F12" t="s">
        <v>18</v>
      </c>
      <c r="G12" s="9">
        <f>E12*4.2</f>
        <v>0.231</v>
      </c>
    </row>
    <row r="13">
      <c r="A13" t="s">
        <v>31</v>
      </c>
      <c r="B13" t="s">
        <v>32</v>
      </c>
      <c r="C13" t="s">
        <v>33</v>
      </c>
      <c r="D13" s="4">
        <v>3</v>
      </c>
      <c r="E13" s="6">
        <f>D13*$B$2</f>
        <v>3</v>
      </c>
      <c r="F13" t="s">
        <v>18</v>
      </c>
      <c r="G13" s="9">
        <f>E13*3.2</f>
        <v>9.6</v>
      </c>
    </row>
    <row r="14">
      <c r="A14" t="s">
        <v>34</v>
      </c>
      <c r="B14" t="s">
        <v>35</v>
      </c>
      <c r="C14" t="s">
        <v>36</v>
      </c>
      <c r="D14" s="4">
        <v>3.6</v>
      </c>
      <c r="E14" s="6">
        <f>D14*$B$2</f>
        <v>3.6</v>
      </c>
      <c r="F14" t="s">
        <v>18</v>
      </c>
      <c r="G14" s="9">
        <f>E14*1.05</f>
        <v>3.78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E - Vérifier les D.L.C.,peser les denrées,sélectionner le matériel. - Désinfecter le matériel et le poste de travail suivant les protocoles. R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2"/>
      <c r="F3" t="s">
        <v>47</v>
      </c>
    </row>
    <row r="4">
      <c r="A4" t="s">
        <v>44</v>
      </c>
      <c r="B4">
        <v>3</v>
      </c>
      <c r="C4" t="s">
        <v>48</v>
      </c>
      <c r="D4" t="inlineStr" s="12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2"/>
      <c r="F4" t="s">
        <v>49</v>
      </c>
    </row>
    <row r="5">
      <c r="A5" t="s">
        <v>44</v>
      </c>
      <c r="B5">
        <v>4</v>
      </c>
      <c r="C5" t="s">
        <v>50</v>
      </c>
      <c r="D5" t="inlineStr" s="12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2"/>
      <c r="F5"/>
    </row>
    <row r="6">
      <c r="A6" t="s">
        <v>44</v>
      </c>
      <c r="B6">
        <v>5</v>
      </c>
      <c r="C6" t="s">
        <v>50</v>
      </c>
      <c r="D6" t="inlineStr" s="12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2"/>
      <c r="F6" t="s">
        <v>51</v>
      </c>
    </row>
    <row r="7">
      <c r="A7" t="s">
        <v>44</v>
      </c>
      <c r="B7">
        <v>6</v>
      </c>
      <c r="C7" t="s">
        <v>52</v>
      </c>
      <c r="D7" t="inlineStr" s="12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2"/>
      <c r="F7"/>
    </row>
    <row r="8">
      <c r="A8" t="s">
        <v>44</v>
      </c>
      <c r="B8">
        <v>7</v>
      </c>
      <c r="C8"/>
      <c r="D8" t="inlineStr" s="12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44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'Besoins'!$B$2*1.35</f>
        <v>1.35</v>
      </c>
      <c r="E3" t="s">
        <v>18</v>
      </c>
    </row>
    <row r="4">
      <c r="A4">
        <v>1</v>
      </c>
      <c r="B4" t="s">
        <v>60</v>
      </c>
      <c r="C4" t="s">
        <v>59</v>
      </c>
      <c r="D4" s="6">
        <f>'Besoins'!$B$2*2</f>
        <v>2</v>
      </c>
      <c r="E4" t="s">
        <v>18</v>
      </c>
    </row>
    <row r="5">
      <c r="A5">
        <v>1</v>
      </c>
      <c r="B5" t="s">
        <v>61</v>
      </c>
      <c r="C5" t="s">
        <v>59</v>
      </c>
      <c r="D5" s="6">
        <f>'Besoins'!$B$2*3.6</f>
        <v>3.6</v>
      </c>
      <c r="E5" t="s">
        <v>18</v>
      </c>
    </row>
    <row r="6">
      <c r="A6">
        <v>1</v>
      </c>
      <c r="B6" t="s">
        <v>62</v>
      </c>
      <c r="C6" t="s">
        <v>59</v>
      </c>
      <c r="D6" s="6">
        <f>'Besoins'!$B$2*1.35</f>
        <v>1.35</v>
      </c>
      <c r="E6" t="s">
        <v>18</v>
      </c>
    </row>
    <row r="7">
      <c r="A7">
        <v>1</v>
      </c>
      <c r="B7" t="s">
        <v>63</v>
      </c>
      <c r="C7" t="s">
        <v>59</v>
      </c>
      <c r="D7" s="6">
        <f>'Besoins'!$B$2*1.35</f>
        <v>1.35</v>
      </c>
      <c r="E7" t="s">
        <v>18</v>
      </c>
    </row>
    <row r="8">
      <c r="A8">
        <v>1</v>
      </c>
      <c r="B8" t="s">
        <v>64</v>
      </c>
      <c r="C8" t="s">
        <v>59</v>
      </c>
      <c r="D8" s="6">
        <f>'Besoins'!$B$2*2</f>
        <v>2</v>
      </c>
      <c r="E8" t="s">
        <v>18</v>
      </c>
    </row>
    <row r="9">
      <c r="A9">
        <v>1</v>
      </c>
      <c r="B9" t="s">
        <v>65</v>
      </c>
      <c r="C9" t="s">
        <v>59</v>
      </c>
      <c r="D9" s="6">
        <f>'Besoins'!$B$2*3</f>
        <v>3</v>
      </c>
      <c r="E9" t="s">
        <v>66</v>
      </c>
    </row>
    <row r="10">
      <c r="A10">
        <v>1</v>
      </c>
      <c r="B10" t="s">
        <v>67</v>
      </c>
      <c r="C10" t="s">
        <v>59</v>
      </c>
      <c r="D10" s="6">
        <f>'Besoins'!$B$2*0.055</f>
        <v>0.055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5">
        <v>71</v>
      </c>
      <c r="B6" t="str" s="12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5">
        <v>72</v>
      </c>
      <c r="B7" t="str" s="12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5">
        <v>73</v>
      </c>
      <c r="B8" t="str" s="12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5">
        <v>74</v>
      </c>
      <c r="B9" t="str" s="12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5">
        <v>75</v>
      </c>
      <c r="B10" t="str" s="12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5">
        <v>76</v>
      </c>
      <c r="B11" t="str" s="12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