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<sst xmlns="http://schemas.openxmlformats.org/spreadsheetml/2006/main" count="88" uniqueCount="88">
  <si>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</si>
  <si>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</si>
  <si>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</si>
  <si>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</si>
  <si>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</si>
  <si>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</si>
  <si>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</si>
  <si>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</si>
  <si>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</si>
  <si>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</si>
  <si>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</si>
  <si>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</si>
  <si>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</si>
  <si>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</si>
  <si>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</si>
  <si>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</si>
  <si>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</si>
  <si>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</si>
  <si>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</si>
  <si>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</si>
  <si>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</si>
  <si>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</si>
  <si>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</si>
  <si>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</si>
  <si>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</si>
  <si>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</si>
  <si>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</si>
  <si>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</si>
  <si>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</si>
  <si>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</si>
  <si>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</si>
  <si>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</si>
  <si>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</si>
  <si>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</si>
  <si>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</si>
  <si>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</si>
  <si>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</si>
  <si>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</si>
  <si>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</si>
  <si>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</si>
  <si>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</si>
  <si>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</si>
  <si>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</si>
  <si>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</si>
  <si>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</si>
  <si>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</si>
  <si>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</si>
  <si>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</si>
  <si>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BREAD PUDDING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</si>
  <si>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</si>
  <si>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</si>
  <si>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</si>
  <si>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</si>
  <si>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</si>
  <si>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</si>
  <si>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</si>
  <si>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</si>
  <si>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</si>
  <si>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</si>
  <si>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</si>
  <si>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</si>
  <si>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</si>
  <si>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</si>
  <si>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</si>
  <si>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</si>
  <si>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</si>
  <si>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</si>
  <si>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</si>
  <si>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Lait entier UHT 3,5% MG brique 1L</t>
  </si>
  <si>
    <t xml:space="preserve">    ↳ Beurre doux 82% MG plaquette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</si>
  <si>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</si>
  <si>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</si>
  <si>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</si>
  <si>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Raisins secs sultanine sachet 1kg</t>
  </si>
  <si>
    <t xml:space="preserve">    ↳ Rhum ambré de cuisine (baba)</t>
  </si>
  <si>
    <t xml:space="preserve">    ↳ Nappage abricot (glaçage)</t>
  </si>
  <si>
    <t xml:space="preserve">    ↳ Extrait de vanille alcoolisé</t>
  </si>
  <si>
    <t>Fiche technique — BREAD PUDDING</t>
  </si>
  <si>
    <t>BREAD PUDDING  GRO_CDC_239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</si>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</sst>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E7*32</f>
        <v>6.4</v>
      </c>
    </row>
    <row r="8">
      <c r="A8" t="s">
        <v>16</v>
      </c>
      <c r="B8" t="s">
        <v>17</v>
      </c>
      <c r="C8" t="s">
        <v>14</v>
      </c>
      <c r="D8" s="4">
        <v>0.2</v>
      </c>
      <c r="E8" s="6">
        <f>D8*$B$2</f>
        <v>0.2</v>
      </c>
      <c r="F8" t="s">
        <v>15</v>
      </c>
      <c r="G8" s="8">
        <f>E8*14</f>
        <v>2.8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E9*5.5</f>
        <v>5.5</v>
      </c>
    </row>
    <row r="10">
      <c r="A10" t="s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21</v>
      </c>
      <c r="G10" s="8">
        <f>E10*7.72</f>
        <v>11.58</v>
      </c>
    </row>
    <row r="11">
      <c r="A11" t="s">
        <v>25</v>
      </c>
      <c r="B11" t="s">
        <v>26</v>
      </c>
      <c r="C11" t="s">
        <v>24</v>
      </c>
      <c r="D11" s="4">
        <v>2.7</v>
      </c>
      <c r="E11" s="6">
        <f>D11*$B$2</f>
        <v>2.7</v>
      </c>
      <c r="F11" t="s">
        <v>21</v>
      </c>
      <c r="G11" s="8">
        <f>E11*2.7</f>
        <v>7.29</v>
      </c>
    </row>
    <row r="12">
      <c r="A12" t="s">
        <v>27</v>
      </c>
      <c r="B12" t="s">
        <v>28</v>
      </c>
      <c r="C12" t="s">
        <v>29</v>
      </c>
      <c r="D12" s="4">
        <v>0.85</v>
      </c>
      <c r="E12" s="6">
        <f>D12*$B$2</f>
        <v>0.85</v>
      </c>
      <c r="F12" t="s">
        <v>21</v>
      </c>
      <c r="G12" s="8">
        <f>E12*5.2</f>
        <v>4.42</v>
      </c>
    </row>
    <row r="13">
      <c r="A13" t="s">
        <v>30</v>
      </c>
      <c r="B13" t="s">
        <v>31</v>
      </c>
      <c r="C13" t="s">
        <v>32</v>
      </c>
      <c r="D13" s="4">
        <v>12</v>
      </c>
      <c r="E13" s="6">
        <f>D13*$B$2</f>
        <v>12</v>
      </c>
      <c r="F13" t="s">
        <v>15</v>
      </c>
      <c r="G13" s="8">
        <f>E13*1.05</f>
        <v>12.6</v>
      </c>
    </row>
    <row r="14">
      <c r="A14" t="s">
        <v>33</v>
      </c>
      <c r="B14" t="s">
        <v>34</v>
      </c>
      <c r="C14" t="s">
        <v>35</v>
      </c>
      <c r="D14" s="4">
        <v>1.5</v>
      </c>
      <c r="E14" s="6">
        <f>D14*$B$2</f>
        <v>1.5</v>
      </c>
      <c r="F14" t="s">
        <v>21</v>
      </c>
      <c r="G14" s="8">
        <f>E14*3.2</f>
        <v>4.8</v>
      </c>
    </row>
    <row r="15">
      <c r="A15" t="s">
        <v>36</v>
      </c>
      <c r="B15" t="s">
        <v>37</v>
      </c>
      <c r="C15" t="s">
        <v>35</v>
      </c>
      <c r="D15" s="4">
        <v>0.5</v>
      </c>
      <c r="E15" s="6">
        <f>D15*$B$2</f>
        <v>0.5</v>
      </c>
      <c r="F15" t="s">
        <v>21</v>
      </c>
      <c r="G15" s="8">
        <f>E15*5.8</f>
        <v>2.9</v>
      </c>
    </row>
    <row r="16">
      <c r="A16" t="s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21</v>
      </c>
      <c r="G16" s="8">
        <f>E16*3.5</f>
        <v>10.5</v>
      </c>
    </row>
    <row r="17">
      <c r="A17"/>
      <c r="B17"/>
      <c r="C17"/>
      <c r="D17"/>
      <c r="E17"/>
      <c r="F17" t="s" s="9">
        <v>41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48</v>
      </c>
      <c r="B3">
        <v>2</v>
      </c>
      <c r="C3" t="s">
        <v>50</v>
      </c>
      <c r="D3" t="inlineStr" s="11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 t="s" s="11"/>
      <c r="F3" t="s">
        <v>51</v>
      </c>
    </row>
    <row r="4">
      <c r="A4" t="s">
        <v>48</v>
      </c>
      <c r="B4">
        <v>3</v>
      </c>
      <c r="C4" t="s">
        <v>52</v>
      </c>
      <c r="D4" t="inlineStr" s="11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 t="s" s="11"/>
      <c r="F4"/>
    </row>
    <row r="5">
      <c r="A5" t="s">
        <v>48</v>
      </c>
      <c r="B5">
        <v>4</v>
      </c>
      <c r="C5" t="s">
        <v>53</v>
      </c>
      <c r="D5" t="inlineStr" s="11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 t="s" s="11"/>
      <c r="F5" t="s">
        <v>54</v>
      </c>
    </row>
    <row r="6">
      <c r="A6" t="s">
        <v>48</v>
      </c>
      <c r="B6">
        <v>5</v>
      </c>
      <c r="C6" t="s">
        <v>55</v>
      </c>
      <c r="D6" t="inlineStr" s="11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 t="s" s="11"/>
      <c r="F6"/>
    </row>
    <row r="7">
      <c r="A7" t="s">
        <v>48</v>
      </c>
      <c r="B7">
        <v>6</v>
      </c>
      <c r="C7" t="s">
        <v>56</v>
      </c>
      <c r="D7" t="inlineStr" s="11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 t="s" s="11"/>
      <c r="F7" t="s">
        <v>57</v>
      </c>
    </row>
    <row r="8">
      <c r="A8" t="s">
        <v>48</v>
      </c>
      <c r="B8">
        <v>7</v>
      </c>
      <c r="C8" t="s">
        <v>58</v>
      </c>
      <c r="D8" t="inlineStr" s="11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 t="s" s="11"/>
      <c r="F8"/>
    </row>
    <row r="9">
      <c r="A9" t="s">
        <v>48</v>
      </c>
      <c r="B9">
        <v>8</v>
      </c>
      <c r="C9" t="s">
        <v>59</v>
      </c>
      <c r="D9" t="s" s="11">
        <v>60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48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'Besoins'!$B$2*3</f>
        <v>3</v>
      </c>
      <c r="E3" t="s">
        <v>21</v>
      </c>
    </row>
    <row r="4">
      <c r="A4">
        <v>1</v>
      </c>
      <c r="B4" t="s">
        <v>68</v>
      </c>
      <c r="C4" t="s">
        <v>67</v>
      </c>
      <c r="D4" s="6">
        <f>'Besoins'!$B$2*12</f>
        <v>12</v>
      </c>
      <c r="E4" t="s">
        <v>15</v>
      </c>
    </row>
    <row r="5">
      <c r="A5">
        <v>1</v>
      </c>
      <c r="B5" t="s">
        <v>69</v>
      </c>
      <c r="C5" t="s">
        <v>67</v>
      </c>
      <c r="D5" s="6">
        <f>'Besoins'!$B$2*0.6</f>
        <v>0.6</v>
      </c>
      <c r="E5" t="s">
        <v>21</v>
      </c>
    </row>
    <row r="6">
      <c r="A6">
        <v>1</v>
      </c>
      <c r="B6" t="s">
        <v>70</v>
      </c>
      <c r="C6" t="s">
        <v>67</v>
      </c>
      <c r="D6" s="6">
        <f>'Besoins'!$B$2*0.5</f>
        <v>0.5</v>
      </c>
      <c r="E6" t="s">
        <v>21</v>
      </c>
    </row>
    <row r="7">
      <c r="A7">
        <v>1</v>
      </c>
      <c r="B7" t="s">
        <v>71</v>
      </c>
      <c r="C7" t="s">
        <v>67</v>
      </c>
      <c r="D7" s="6">
        <f>'Besoins'!$B$2*1.5</f>
        <v>1.5</v>
      </c>
      <c r="E7" t="s">
        <v>21</v>
      </c>
    </row>
    <row r="8">
      <c r="A8">
        <v>1</v>
      </c>
      <c r="B8" t="s">
        <v>72</v>
      </c>
      <c r="C8" t="s">
        <v>67</v>
      </c>
      <c r="D8" s="6">
        <f>'Besoins'!$B$2*2.4</f>
        <v>2.4</v>
      </c>
      <c r="E8" t="s">
        <v>21</v>
      </c>
    </row>
    <row r="9">
      <c r="A9">
        <v>1</v>
      </c>
      <c r="B9" t="s">
        <v>73</v>
      </c>
      <c r="C9" t="s">
        <v>67</v>
      </c>
      <c r="D9" s="6">
        <f>'Besoins'!$B$2*1.5</f>
        <v>1.5</v>
      </c>
      <c r="E9" t="s">
        <v>21</v>
      </c>
    </row>
    <row r="10">
      <c r="A10">
        <v>1</v>
      </c>
      <c r="B10" t="s">
        <v>74</v>
      </c>
      <c r="C10" t="s">
        <v>67</v>
      </c>
      <c r="D10" s="6">
        <f>'Besoins'!$B$2*0.2</f>
        <v>0.2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'Besoins'!$B$2*1</f>
        <v>1</v>
      </c>
      <c r="E11" t="s">
        <v>21</v>
      </c>
    </row>
    <row r="12">
      <c r="A12">
        <v>1</v>
      </c>
      <c r="B12" t="s">
        <v>69</v>
      </c>
      <c r="C12" t="s">
        <v>67</v>
      </c>
      <c r="D12" s="6">
        <f>'Besoins'!$B$2*0.25</f>
        <v>0.25</v>
      </c>
      <c r="E12" t="s">
        <v>21</v>
      </c>
    </row>
    <row r="13">
      <c r="A13">
        <v>1</v>
      </c>
      <c r="B13" t="s">
        <v>72</v>
      </c>
      <c r="C13" t="s">
        <v>67</v>
      </c>
      <c r="D13" s="6">
        <f>'Besoins'!$B$2*0.3</f>
        <v>0.3</v>
      </c>
      <c r="E13" t="s">
        <v>21</v>
      </c>
    </row>
    <row r="14">
      <c r="A14">
        <v>1</v>
      </c>
      <c r="B14" t="s">
        <v>76</v>
      </c>
      <c r="C14" t="s">
        <v>67</v>
      </c>
      <c r="D14" s="6">
        <f>'Besoins'!$B$2*0.2</f>
        <v>0.2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2">
        <f>"GRO_CDC_239 · GRO.DESSERTS · référence : "&amp;Besoins!B3&amp;" "&amp;Besoins!C3&amp;" · multiplicateur réglable sur la feuille ""Besoins"""</f>
        <v>GRO_CDC_239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78</v>
      </c>
      <c r="B4"/>
      <c r="C4"/>
      <c r="D4"/>
    </row>
    <row r="5">
      <c r="A5" t="s" s="14">
        <v>79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80</v>
      </c>
      <c r="B6" t="str" s="11">
        <f>"[ÉTUVER] "&amp;Procedure!D3</f>
        <v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v>
      </c>
      <c r="C6"/>
      <c r="D6"/>
    </row>
    <row r="7">
      <c r="A7" t="s" s="14">
        <v>81</v>
      </c>
      <c r="B7" t="str" s="11">
        <f>"[PORTER] "&amp;Procedure!D4</f>
        <v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v>
      </c>
      <c r="C7"/>
      <c r="D7"/>
    </row>
    <row r="8">
      <c r="A8" t="s" s="14">
        <v>82</v>
      </c>
      <c r="B8" t="str" s="11">
        <f>"[MONTER] "&amp;Procedure!D5</f>
        <v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v>
      </c>
      <c r="C8"/>
      <c r="D8"/>
    </row>
    <row r="9">
      <c r="A9" t="s" s="14">
        <v>83</v>
      </c>
      <c r="B9" t="str" s="11">
        <f>"[INCORPORER] "&amp;Procedure!D6</f>
        <v>[INCORPORER] Terminer la confection du bread pudding - Incorporer à l’écumoire une partie des blancs montés à l’appareil à pain pour amollir la masse. - Ajouter le reste des blancs.Lier l’ensemble des éléments.</v>
      </c>
      <c r="C9"/>
      <c r="D9"/>
    </row>
    <row r="10">
      <c r="A10" t="s" s="14">
        <v>84</v>
      </c>
      <c r="B10" t="str" s="11">
        <f>"[CUIRE] "&amp;Procedure!D7</f>
        <v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v>
      </c>
      <c r="C10"/>
      <c r="D10"/>
    </row>
    <row r="11">
      <c r="A11" t="s" s="14">
        <v>85</v>
      </c>
      <c r="B11" t="str" s="11">
        <f>"[LUSTRER] "&amp;Procedure!D8</f>
        <v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v>
      </c>
      <c r="C11"/>
      <c r="D11"/>
    </row>
    <row r="12">
      <c r="A12" t="s" s="14">
        <v>86</v>
      </c>
      <c r="B12" t="str" s="11">
        <f>"[DRESSER] "&amp;Procedure!D9</f>
        <v>[DRESSER] Dresser et servir - Détailler chaque bac de pudding en 25 portions. - Servir le pudding nature ou accompagné d’une crème anglaise.</v>
      </c>
      <c r="C12"/>
      <c r="D12"/>
    </row>
    <row r="13">
      <c r="A13"/>
      <c r="B13"/>
      <c r="C13"/>
      <c r="D13"/>
    </row>
    <row r="14">
      <c r="A14" t="s" s="15">
        <v>87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