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<sst xmlns="http://schemas.openxmlformats.org/spreadsheetml/2006/main" count="83" uniqueCount="83">
  <si>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</si>
  <si>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</si>
  <si>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</si>
  <si>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</si>
  <si>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</si>
  <si>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</si>
  <si>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</si>
  <si>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</si>
  <si>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</si>
  <si>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</si>
  <si>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</si>
  <si>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</si>
  <si>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EXTRAIT-VANILLE</t>
  </si>
  <si>
    <t>Extrait de vanille alcoolisé</t>
  </si>
  <si>
    <t>Spiritueux et liqueurs cuisine</t>
  </si>
  <si>
    <t>lt</t>
  </si>
  <si>
    <t>RNME101467</t>
  </si>
  <si>
    <t>Chocolat noir 50% cacao pistoles sac 5kg</t>
  </si>
  <si>
    <t>Pâtisserie épicerie sucrée</t>
  </si>
  <si>
    <t>kg</t>
  </si>
  <si>
    <t>RNME101466</t>
  </si>
  <si>
    <t>Sucre poudre sac 1kg</t>
  </si>
  <si>
    <t>FAR-T55</t>
  </si>
  <si>
    <t>Farine de blé T55</t>
  </si>
  <si>
    <t>Farines de blé</t>
  </si>
  <si>
    <t>NOIX-PECAN</t>
  </si>
  <si>
    <t>Noix de pécan</t>
  </si>
  <si>
    <t>Oléagineux et noix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</si>
  <si>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</si>
  <si>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</si>
  <si>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</si>
  <si>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</si>
  <si>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</si>
  <si>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</si>
  <si>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OEU-M-STD</t>
  </si>
  <si>
    <t>Oeuf calibre M (53-63g) cat.A France colis 360</t>
  </si>
  <si>
    <t>Oeufs entiers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</si>
  <si>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</si>
  <si>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</si>
  <si>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</si>
  <si>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</si>
  <si>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</si>
  <si>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</si>
  <si>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</si>
  <si>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</si>
  <si>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</si>
  <si>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</si>
  <si>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BROWNIES</t>
  </si>
  <si>
    <t>METTRE EN PLACE</t>
  </si>
  <si>
    <t>CONCASSER</t>
  </si>
  <si>
    <t>PRÉPARER</t>
  </si>
  <si>
    <t>125 min (prepa)</t>
  </si>
  <si>
    <t>BATTRE</t>
  </si>
  <si>
    <t>FOURRER</t>
  </si>
  <si>
    <t>Garnir les moules - Répartir l’appareil dans les 2 bacs GN 1/1. - Lisser la surface de l’appareil avec une spatule.</t>
  </si>
  <si>
    <t>CUIRE</t>
  </si>
  <si>
    <t>45 min (repos)</t>
  </si>
  <si>
    <t>DRESSER</t>
  </si>
  <si>
    <t>Niveau</t>
  </si>
  <si>
    <t>Composant</t>
  </si>
  <si>
    <t>Type</t>
  </si>
  <si>
    <t>Quantité (× multiplicateur, voir feuille Besoins)</t>
  </si>
  <si>
    <t>recette</t>
  </si>
  <si>
    <t xml:space="preserve">    ↳ Chocolat noir 50% cacao pistoles sac 5kg</t>
  </si>
  <si>
    <t>matiere</t>
  </si>
  <si>
    <t xml:space="preserve">    ↳ Beurre doux 82% MG plaquette</t>
  </si>
  <si>
    <t xml:space="preserve">    ↳ Sucre poudre sac 1kg</t>
  </si>
  <si>
    <t xml:space="preserve">    ↳ Farine de blé T55</t>
  </si>
  <si>
    <t xml:space="preserve">    ↳ Levure chimique (poudre à lever)</t>
  </si>
  <si>
    <t xml:space="preserve">    ↳ Extrait de vanille alcoolisé</t>
  </si>
  <si>
    <t xml:space="preserve">    ↳ Sel fin de cuisine</t>
  </si>
  <si>
    <t xml:space="preserve">    ↳ Oeuf calibre M (53-63g) cat.A France colis 360</t>
  </si>
  <si>
    <t xml:space="preserve">    ↳ Noix de pécan</t>
  </si>
  <si>
    <t>Fiche technique — BROWNIES</t>
  </si>
  <si>
    <t>BROWNIES  GRO_CDC_236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</si>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</sst>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0.08</v>
      </c>
      <c r="E7" s="6">
        <f>D7*$B$2</f>
        <v>0.08</v>
      </c>
      <c r="F7" t="s">
        <v>15</v>
      </c>
      <c r="G7" s="8">
        <f>E7*32</f>
        <v>2.56</v>
      </c>
    </row>
    <row r="8">
      <c r="A8" t="s">
        <v>16</v>
      </c>
      <c r="B8" t="s">
        <v>17</v>
      </c>
      <c r="C8" t="s">
        <v>18</v>
      </c>
      <c r="D8" s="4">
        <v>2</v>
      </c>
      <c r="E8" s="6">
        <f>D8*$B$2</f>
        <v>2</v>
      </c>
      <c r="F8" t="s">
        <v>19</v>
      </c>
      <c r="G8" s="8">
        <f>E8*18.3</f>
        <v>36.6</v>
      </c>
    </row>
    <row r="9">
      <c r="A9" t="s">
        <v>20</v>
      </c>
      <c r="B9" t="s">
        <v>21</v>
      </c>
      <c r="C9" t="s">
        <v>18</v>
      </c>
      <c r="D9" s="4">
        <v>1.65</v>
      </c>
      <c r="E9" s="6">
        <f>D9*$B$2</f>
        <v>1.65</v>
      </c>
      <c r="F9" t="s">
        <v>19</v>
      </c>
      <c r="G9" s="8">
        <f>E9*2.7</f>
        <v>4.455</v>
      </c>
    </row>
    <row r="10">
      <c r="A10" t="s">
        <v>22</v>
      </c>
      <c r="B10" t="s">
        <v>23</v>
      </c>
      <c r="C10" t="s">
        <v>24</v>
      </c>
      <c r="D10" s="4">
        <v>0.85</v>
      </c>
      <c r="E10" s="6">
        <f>D10*$B$2</f>
        <v>0.85</v>
      </c>
      <c r="F10" t="s">
        <v>19</v>
      </c>
      <c r="G10" s="8">
        <f>E10*0.56</f>
        <v>0.476</v>
      </c>
    </row>
    <row r="11">
      <c r="A11" t="s">
        <v>25</v>
      </c>
      <c r="B11" t="s">
        <v>26</v>
      </c>
      <c r="C11" t="s">
        <v>27</v>
      </c>
      <c r="D11" s="4">
        <v>0.75</v>
      </c>
      <c r="E11" s="6">
        <f>D11*$B$2</f>
        <v>0.75</v>
      </c>
      <c r="F11" t="s">
        <v>19</v>
      </c>
      <c r="G11" s="8">
        <f>E11*14</f>
        <v>10.5</v>
      </c>
    </row>
    <row r="12">
      <c r="A12" t="s">
        <v>28</v>
      </c>
      <c r="B12" t="s">
        <v>29</v>
      </c>
      <c r="C12" t="s">
        <v>30</v>
      </c>
      <c r="D12" s="4">
        <v>2</v>
      </c>
      <c r="E12" s="6">
        <f>D12*$B$2</f>
        <v>2</v>
      </c>
      <c r="F12" t="s">
        <v>19</v>
      </c>
      <c r="G12" s="8">
        <f>E12*5.2</f>
        <v>10.4</v>
      </c>
    </row>
    <row r="13">
      <c r="A13" t="s">
        <v>31</v>
      </c>
      <c r="B13" t="s">
        <v>32</v>
      </c>
      <c r="C13" t="s">
        <v>33</v>
      </c>
      <c r="D13" s="4">
        <v>0.02</v>
      </c>
      <c r="E13" s="6">
        <f>D13*$B$2</f>
        <v>0.02</v>
      </c>
      <c r="F13" t="s">
        <v>19</v>
      </c>
      <c r="G13" s="8">
        <f>E13*4.2</f>
        <v>0.084</v>
      </c>
    </row>
    <row r="14">
      <c r="A14" t="s">
        <v>34</v>
      </c>
      <c r="B14" t="s">
        <v>35</v>
      </c>
      <c r="C14" t="s">
        <v>36</v>
      </c>
      <c r="D14" s="4">
        <v>26</v>
      </c>
      <c r="E14" s="6">
        <f>D14*$B$2</f>
        <v>26</v>
      </c>
      <c r="F14" t="s">
        <v>3</v>
      </c>
      <c r="G14" s="8">
        <f>E14*0.1795</f>
        <v>4.667</v>
      </c>
    </row>
    <row r="15">
      <c r="A15" t="s">
        <v>37</v>
      </c>
      <c r="B15" t="s">
        <v>38</v>
      </c>
      <c r="C15" t="s">
        <v>39</v>
      </c>
      <c r="D15" s="4">
        <v>0.01</v>
      </c>
      <c r="E15" s="6">
        <f>D15*$B$2</f>
        <v>0.01</v>
      </c>
      <c r="F15" t="s">
        <v>19</v>
      </c>
      <c r="G15" s="8">
        <f>E15*0.35</f>
        <v>0.0035</v>
      </c>
    </row>
    <row r="16">
      <c r="A16"/>
      <c r="B16"/>
      <c r="C16"/>
      <c r="D16"/>
      <c r="E16"/>
      <c r="F16" t="s" s="9">
        <v>40</v>
      </c>
      <c r="G16" s="10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inlineStr" s="11">
        <is>
          <t>Mise en place du poste de travail E - Vérifier les D.L.C.,peser les denrées,sélectionner le matériel nécessaire. - Laver et désinfecter le matériel et le poste de travail en suivant les protocoles. R</t>
        </is>
      </c>
      <c r="E2" t="s" s="11"/>
      <c r="F2"/>
    </row>
    <row r="3">
      <c r="A3" t="s">
        <v>47</v>
      </c>
      <c r="B3">
        <v>2</v>
      </c>
      <c r="C3" t="s">
        <v>49</v>
      </c>
      <c r="D3" t="inlineStr" s="11">
        <is>
          <t>Préparations préliminaires - Concasser le chocolat.Mettre le chocolat à fondre au bain-marie dans une basg sine. E 6 - Clarifier les œufs.Battre les œufs en omelette.Dans une calotte filmée,réserver au froid les œufs clarifiés et battus en attente d’utilisation. S - Tamiser ensemble la farine et la levure chimique.</t>
        </is>
      </c>
      <c r="E3" t="s" s="11"/>
      <c r="F3"/>
    </row>
    <row r="4">
      <c r="A4" t="s">
        <v>47</v>
      </c>
      <c r="B4">
        <v>3</v>
      </c>
      <c r="C4" t="s">
        <v>50</v>
      </c>
      <c r="D4" t="inlineStr" s="11">
        <is>
          <t>Préparer les moules - Dans une petite calotte faire fondre les 100 g de beurre. - Au pinceau,badigeonner l’intérieur de 2 bacs GN 1/1 H 65.Passer au froid les 2bacs GN pour faire figer le beurre. - Fleurer l’intérieur des bacs.Retourner et taper les bacs pour éliminer l’excédent de farine.Réserver au froid. - On peut aussi chemiser les moules avec du papier sulfurisé,en le faisant adhérer aux parois du moule avec du beurre fondu badigeonné.</t>
        </is>
      </c>
      <c r="E4" t="s" s="11"/>
      <c r="F4" t="s">
        <v>51</v>
      </c>
    </row>
    <row r="5">
      <c r="A5" t="s">
        <v>47</v>
      </c>
      <c r="B5">
        <v>4</v>
      </c>
      <c r="C5" t="s">
        <v>52</v>
      </c>
      <c r="D5" t="inlineStr" s="11">
        <is>
          <t>Confectionner la pâte à brownies - Dans la cuve du batteur,au fouet,mélanger et crémer le beurre et le sucre. - Ajouter,sans trop travailler,le chocolat fondu. - Incorporer simplement au mélange,sans travailler,le sel,la farine et la levure tamisés. - Progressivement incorporer les œufs battus. - Travailler au fouet afin d’obtenir une pâte lisse et homogène. - Ajouter à la pâte,la vanille liquide et les noix de pécan ou les cerneaux de noix grossièrement concassés.</t>
        </is>
      </c>
      <c r="E5" t="s" s="11"/>
      <c r="F5"/>
    </row>
    <row r="6">
      <c r="A6" t="s">
        <v>47</v>
      </c>
      <c r="B6">
        <v>5</v>
      </c>
      <c r="C6" t="s">
        <v>53</v>
      </c>
      <c r="D6" t="s" s="11">
        <v>54</v>
      </c>
      <c r="E6" t="s" s="11"/>
      <c r="F6"/>
    </row>
    <row r="7">
      <c r="A7" t="s">
        <v>47</v>
      </c>
      <c r="B7">
        <v>6</v>
      </c>
      <c r="C7" t="s">
        <v>55</v>
      </c>
      <c r="D7" t="inlineStr" s="11">
        <is>
          <t>Cuire les brownies - Préchauffer le four sur la position chaleur sèche à + 140 °C. - Poser les 2 bacs garnis sur l’échelle de cuisson. - Enfourner et cuire les brownies pendant 40 / 45 minutes.Vérifier la cuisson. - Laisser refroidir avant de démouler les brownies.</t>
        </is>
      </c>
      <c r="E7" t="s" s="11"/>
      <c r="F7" t="s">
        <v>56</v>
      </c>
    </row>
    <row r="8">
      <c r="A8" t="s">
        <v>47</v>
      </c>
      <c r="B8">
        <v>7</v>
      </c>
      <c r="C8" t="s">
        <v>57</v>
      </c>
      <c r="D8" t="inlineStr" s="11">
        <is>
          <t>Dresser et servir - Détailler chaque bac en 50 portions (5 x 10). - Servir à l’assiette la portion de brownies à l’aide d’une spatule carrée. - On peut accompagner le brownie avec un yaourt,une crème anglaise parfumée à la menthe ou à l’orange (voir la recette).</t>
        </is>
      </c>
      <c r="E8" t="s" s="11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47</v>
      </c>
      <c r="C2" t="s">
        <v>62</v>
      </c>
      <c r="D2" s="6">
        <f>'Besoins'!$B$2*100</f>
        <v>100</v>
      </c>
      <c r="E2" t="s">
        <v>3</v>
      </c>
    </row>
    <row r="3">
      <c r="A3">
        <v>1</v>
      </c>
      <c r="B3" t="s">
        <v>63</v>
      </c>
      <c r="C3" t="s">
        <v>64</v>
      </c>
      <c r="D3" s="6">
        <f>'Besoins'!$B$2*2</f>
        <v>2</v>
      </c>
      <c r="E3" t="s">
        <v>19</v>
      </c>
    </row>
    <row r="4">
      <c r="A4">
        <v>1</v>
      </c>
      <c r="B4" t="s">
        <v>65</v>
      </c>
      <c r="C4" t="s">
        <v>64</v>
      </c>
      <c r="D4" s="6">
        <f>'Besoins'!$B$2*2</f>
        <v>2</v>
      </c>
      <c r="E4" t="s">
        <v>19</v>
      </c>
    </row>
    <row r="5">
      <c r="A5">
        <v>1</v>
      </c>
      <c r="B5" t="s">
        <v>66</v>
      </c>
      <c r="C5" t="s">
        <v>64</v>
      </c>
      <c r="D5" s="6">
        <f>'Besoins'!$B$2*1.65</f>
        <v>1.65</v>
      </c>
      <c r="E5" t="s">
        <v>19</v>
      </c>
    </row>
    <row r="6">
      <c r="A6">
        <v>1</v>
      </c>
      <c r="B6" t="s">
        <v>67</v>
      </c>
      <c r="C6" t="s">
        <v>64</v>
      </c>
      <c r="D6" s="6">
        <f>'Besoins'!$B$2*0.85</f>
        <v>0.85</v>
      </c>
      <c r="E6" t="s">
        <v>19</v>
      </c>
    </row>
    <row r="7">
      <c r="A7">
        <v>1</v>
      </c>
      <c r="B7" t="s">
        <v>68</v>
      </c>
      <c r="C7" t="s">
        <v>64</v>
      </c>
      <c r="D7" s="6">
        <f>'Besoins'!$B$2*0.02</f>
        <v>0.02</v>
      </c>
      <c r="E7" t="s">
        <v>19</v>
      </c>
    </row>
    <row r="8">
      <c r="A8">
        <v>1</v>
      </c>
      <c r="B8" t="s">
        <v>69</v>
      </c>
      <c r="C8" t="s">
        <v>64</v>
      </c>
      <c r="D8" s="6">
        <f>'Besoins'!$B$2*0.08</f>
        <v>0.08</v>
      </c>
      <c r="E8" t="s">
        <v>15</v>
      </c>
    </row>
    <row r="9">
      <c r="A9">
        <v>1</v>
      </c>
      <c r="B9" t="s">
        <v>70</v>
      </c>
      <c r="C9" t="s">
        <v>64</v>
      </c>
      <c r="D9" s="6">
        <f>'Besoins'!$B$2*0.01</f>
        <v>0.01</v>
      </c>
      <c r="E9" t="s">
        <v>19</v>
      </c>
    </row>
    <row r="10">
      <c r="A10">
        <v>1</v>
      </c>
      <c r="B10" t="s">
        <v>71</v>
      </c>
      <c r="C10" t="s">
        <v>64</v>
      </c>
      <c r="D10" s="6">
        <f>'Besoins'!$B$2*26</f>
        <v>26</v>
      </c>
      <c r="E10" t="s">
        <v>3</v>
      </c>
    </row>
    <row r="11">
      <c r="A11">
        <v>1</v>
      </c>
      <c r="B11" t="s">
        <v>72</v>
      </c>
      <c r="C11" t="s">
        <v>64</v>
      </c>
      <c r="D11" s="6">
        <f>'Besoins'!$B$2*0.75</f>
        <v>0.75</v>
      </c>
      <c r="E11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73</v>
      </c>
      <c r="B1"/>
      <c r="C1"/>
      <c r="D1"/>
    </row>
    <row r="2">
      <c r="A2" t="str" s="12">
        <f>"GRO_CDC_236 · GRO.DESSERTS · référence : "&amp;Besoins!B3&amp;" "&amp;Besoins!C3&amp;" · multiplicateur réglable sur la feuille ""Besoins"""</f>
        <v>GRO_CDC_236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74</v>
      </c>
      <c r="B4"/>
      <c r="C4"/>
      <c r="D4"/>
    </row>
    <row r="5">
      <c r="A5" t="s" s="14">
        <v>75</v>
      </c>
      <c r="B5" t="str" s="11">
        <f>"[METTRE EN PLACE] "&amp;Procedure!D2</f>
        <v>[METTRE EN PLACE] Mise en place du poste de travail E - Vérifier les D.L.C.,peser les denrées,sélectionner le matériel nécessaire. - Laver et désinfecter le matériel et le poste de travail en suivant les protocoles. R</v>
      </c>
      <c r="C5"/>
      <c r="D5"/>
    </row>
    <row r="6">
      <c r="A6" t="s" s="14">
        <v>76</v>
      </c>
      <c r="B6" t="str" s="11">
        <f>"[CONCASSER] "&amp;Procedure!D3</f>
        <v>[CONCASSER] Préparations préliminaires - Concasser le chocolat.Mettre le chocolat à fondre au bain-marie dans une basg sine. E 6 - Clarifier les œufs.Battre les œufs en omelette.Dans une calotte filmée,réserver au froid les œufs clarifiés et battus en attente d’utilisation. S - Tamiser ensemble la farine et la levure chimique.</v>
      </c>
      <c r="C6"/>
      <c r="D6"/>
    </row>
    <row r="7">
      <c r="A7" t="s" s="14">
        <v>77</v>
      </c>
      <c r="B7" t="str" s="11">
        <f>"[PRÉPARER] "&amp;Procedure!D4</f>
        <v>[PRÉPARER] Préparer les moules - Dans une petite calotte faire fondre les 100 g de beurre. - Au pinceau,badigeonner l’intérieur de 2 bacs GN 1/1 H 65.Passer au froid les 2bacs GN pour faire figer le beurre. - Fleurer l’intérieur des bacs.Retourner et taper les bacs pour éliminer l’excédent de farine.Réserver au froid. - On peut aussi chemiser les moules avec du papier sulfurisé,en le faisant adhérer aux parois du moule avec du beurre fondu badigeonné.</v>
      </c>
      <c r="C7"/>
      <c r="D7"/>
    </row>
    <row r="8">
      <c r="A8" t="s" s="14">
        <v>78</v>
      </c>
      <c r="B8" t="str" s="11">
        <f>"[BATTRE] "&amp;Procedure!D5</f>
        <v>[BATTRE] Confectionner la pâte à brownies - Dans la cuve du batteur,au fouet,mélanger et crémer le beurre et le sucre. - Ajouter,sans trop travailler,le chocolat fondu. - Incorporer simplement au mélange,sans travailler,le sel,la farine et la levure tamisés. - Progressivement incorporer les œufs battus. - Travailler au fouet afin d’obtenir une pâte lisse et homogène. - Ajouter à la pâte,la vanille liquide et les noix de pécan ou les cerneaux de noix grossièrement concassés.</v>
      </c>
      <c r="C8"/>
      <c r="D8"/>
    </row>
    <row r="9">
      <c r="A9" t="s" s="14">
        <v>79</v>
      </c>
      <c r="B9" t="str" s="11">
        <f>"[FOURRER] "&amp;Procedure!D6</f>
        <v>[FOURRER] Garnir les moules - Répartir l’appareil dans les 2 bacs GN 1/1. - Lisser la surface de l’appareil avec une spatule.</v>
      </c>
      <c r="C9"/>
      <c r="D9"/>
    </row>
    <row r="10">
      <c r="A10" t="s" s="14">
        <v>80</v>
      </c>
      <c r="B10" t="str" s="11">
        <f>"[CUIRE] "&amp;Procedure!D7</f>
        <v>[CUIRE] Cuire les brownies - Préchauffer le four sur la position chaleur sèche à + 140 °C. - Poser les 2 bacs garnis sur l’échelle de cuisson. - Enfourner et cuire les brownies pendant 40 / 45 minutes.Vérifier la cuisson. - Laisser refroidir avant de démouler les brownies.</v>
      </c>
      <c r="C10"/>
      <c r="D10"/>
    </row>
    <row r="11">
      <c r="A11" t="s" s="14">
        <v>81</v>
      </c>
      <c r="B11" t="str" s="11">
        <f>"[DRESSER] "&amp;Procedure!D8</f>
        <v>[DRESSER] Dresser et servir - Détailler chaque bac en 50 portions (5 x 10). - Servir à l’assiette la portion de brownies à l’aide d’une spatule carrée. - On peut accompagner le brownie avec un yaourt,une crème anglaise parfumée à la menthe ou à l’orange (voir la recette).</v>
      </c>
      <c r="C11"/>
      <c r="D11"/>
    </row>
    <row r="12">
      <c r="A12"/>
      <c r="B12"/>
      <c r="C12"/>
      <c r="D12"/>
    </row>
    <row r="13">
      <c r="A13" t="s" s="15">
        <v>82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2026-09-15T13:24:29Z</dcterms:created>
  <dc:title>BROWNIES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2026-09-15T13:24:29Z</dcterms:modified>
  <cp:revision>1</cp:revision>
</cp:coreProperties>
</file>