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<sst xmlns="http://schemas.openxmlformats.org/spreadsheetml/2006/main" count="84" uniqueCount="84">
  <si>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</si>
  <si>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</si>
  <si>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</si>
  <si>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</si>
  <si>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</si>
  <si>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</si>
  <si>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</si>
  <si>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</si>
  <si>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</si>
  <si>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</si>
  <si>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</si>
  <si>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</si>
  <si>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</si>
  <si>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</si>
  <si>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</si>
  <si>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</si>
  <si>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</si>
  <si>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</si>
  <si>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</si>
  <si>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</si>
  <si>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</si>
  <si>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</si>
  <si>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</si>
  <si>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</si>
  <si>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</si>
  <si>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00000049</t>
  </si>
  <si>
    <t>CREME FRAOECHE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</si>
  <si>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</si>
  <si>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</si>
  <si>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</si>
  <si>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</si>
  <si>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</si>
  <si>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</si>
  <si>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</si>
  <si>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</si>
  <si>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</si>
  <si>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</si>
  <si>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</si>
  <si>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</si>
  <si>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</si>
  <si>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</si>
  <si>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</si>
  <si>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</si>
  <si>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</si>
  <si>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</si>
  <si>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</si>
  <si>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</si>
  <si>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</si>
  <si>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</si>
  <si>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</si>
  <si>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BABA AU RHUM,CHANTILLY ET FRAISE</t>
  </si>
  <si>
    <t>BABA AU RHUM ET CHANTILLY</t>
  </si>
  <si>
    <t>BABA AU RHUM</t>
  </si>
  <si>
    <t>PÂTE À SAVARIN</t>
  </si>
  <si>
    <t>LEVURE SÈCHE (GR)</t>
  </si>
  <si>
    <t>Niveau</t>
  </si>
  <si>
    <t>Composant</t>
  </si>
  <si>
    <t>Type</t>
  </si>
  <si>
    <t>Quantité (× multiplicateur, voir feuille Besoins)</t>
  </si>
  <si>
    <t>recette</t>
  </si>
  <si>
    <t xml:space="preserve">    ↳ BABA AU RHUM ET CHANTILLY</t>
  </si>
  <si>
    <t xml:space="preserve">        ↳ BABA AU RHUM</t>
  </si>
  <si>
    <t xml:space="preserve">            ↳ PÂTE À SAVARIN</t>
  </si>
  <si>
    <t xml:space="preserve">                ↳ FARINE (FLEUR DE FROMENT)</t>
  </si>
  <si>
    <t>matiere</t>
  </si>
  <si>
    <t xml:space="preserve">                ↳ SUCRE (S2)</t>
  </si>
  <si>
    <t xml:space="preserve">                ↳ SEL</t>
  </si>
  <si>
    <t xml:space="preserve">                ↳ LEVURE SÈCHE (GR)</t>
  </si>
  <si>
    <t xml:space="preserve">                    ↳ LEVURE SECHE</t>
  </si>
  <si>
    <t xml:space="preserve">                ↳ OEUF (P) (conv.)</t>
  </si>
  <si>
    <t>conversion</t>
  </si>
  <si>
    <t xml:space="preserve">                ↳ LAIT</t>
  </si>
  <si>
    <t xml:space="preserve">                ↳ BEURRE</t>
  </si>
  <si>
    <t xml:space="preserve">            ↳ SIROP LEGER (conv.)</t>
  </si>
  <si>
    <t xml:space="preserve">            ↳ RHUM 50ø</t>
  </si>
  <si>
    <t xml:space="preserve">        ↳ ROSACE CHANTILLY (conv.)</t>
  </si>
  <si>
    <t xml:space="preserve">    ↳ FRAISE (P/.) (conv.)</t>
  </si>
  <si>
    <t>Fiche technique — BABA AU RHUM,CHANTILLY ET FRAISE</t>
  </si>
  <si>
    <t>BABA AU RHUM,CHANTILLY ET FRAISE  00000864</t>
  </si>
  <si>
    <t>↳ BABA AU RHUM ET CHANTILLY  00000450</t>
  </si>
  <si>
    <t>↳ BABA AU RHUM  00000338</t>
  </si>
  <si>
    <t>↳ PÂTE À SAVARIN  00000259</t>
  </si>
  <si>
    <t>↳ LEVURE SÈCHE (GR)  00000299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</si>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</sst>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</v>
      </c>
      <c r="C3" t="s" s="5">
        <v>3</v>
      </c>
      <c r="D3"/>
      <c r="E3"/>
      <c r="F3"/>
    </row>
    <row r="4">
      <c r="A4" t="s">
        <v>4</v>
      </c>
      <c r="B4" s="6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0.634921</v>
      </c>
      <c r="E7" s="6">
        <f>D7*$B$2</f>
        <v>0.634921</v>
      </c>
      <c r="F7" t="s">
        <v>15</v>
      </c>
      <c r="G7" s="9">
        <f>E7*13.3118923457</f>
        <v>8.452</v>
      </c>
    </row>
    <row r="8">
      <c r="A8" t="s" s="8">
        <v>16</v>
      </c>
      <c r="B8" t="s">
        <v>17</v>
      </c>
      <c r="C8" t="s">
        <v>18</v>
      </c>
      <c r="D8" s="4">
        <v>0.634921</v>
      </c>
      <c r="E8" s="6">
        <f>D8*$B$2</f>
        <v>0.634921</v>
      </c>
      <c r="F8" t="s">
        <v>19</v>
      </c>
      <c r="G8" s="9">
        <f>E8*0.0220639873</f>
        <v>0.014009</v>
      </c>
    </row>
    <row r="9">
      <c r="A9" t="s" s="8">
        <v>20</v>
      </c>
      <c r="B9" t="s">
        <v>21</v>
      </c>
      <c r="C9" t="s">
        <v>18</v>
      </c>
      <c r="D9" s="4">
        <v>1.269841</v>
      </c>
      <c r="E9" s="6">
        <f>D9*$B$2</f>
        <v>1.269841</v>
      </c>
      <c r="F9" t="s">
        <v>3</v>
      </c>
      <c r="G9" s="9">
        <f>E9*0.2082400443</f>
        <v>0.264432</v>
      </c>
    </row>
    <row r="10">
      <c r="A10" t="s" s="8">
        <v>22</v>
      </c>
      <c r="B10" t="s">
        <v>23</v>
      </c>
      <c r="C10" t="s">
        <v>24</v>
      </c>
      <c r="D10" s="4">
        <v>0.126984</v>
      </c>
      <c r="E10" s="6">
        <f>D10*$B$2</f>
        <v>0.126984</v>
      </c>
      <c r="F10" t="s">
        <v>19</v>
      </c>
      <c r="G10" s="9">
        <f>E10*3.9514039514</f>
        <v>0.501765</v>
      </c>
    </row>
    <row r="11">
      <c r="A11" t="s" s="8">
        <v>25</v>
      </c>
      <c r="B11" t="s">
        <v>26</v>
      </c>
      <c r="C11" t="s">
        <v>24</v>
      </c>
      <c r="D11" s="4">
        <v>3.703704</v>
      </c>
      <c r="E11" s="6">
        <f>D11*$B$2</f>
        <v>3.703704</v>
      </c>
      <c r="F11" t="s">
        <v>15</v>
      </c>
      <c r="G11" s="9">
        <f>E11*2.5334997973</f>
        <v>9.383333</v>
      </c>
    </row>
    <row r="12">
      <c r="A12" t="s" s="8">
        <v>27</v>
      </c>
      <c r="B12" t="s">
        <v>28</v>
      </c>
      <c r="C12" t="s">
        <v>29</v>
      </c>
      <c r="D12" s="4">
        <v>0.066667</v>
      </c>
      <c r="E12" s="6">
        <f>D12*$B$2</f>
        <v>0.066667</v>
      </c>
      <c r="F12" t="s">
        <v>3</v>
      </c>
      <c r="G12" s="9">
        <f>E12*1.6112919435</f>
        <v>0.10742</v>
      </c>
    </row>
    <row r="13">
      <c r="A13" t="s" s="8">
        <v>30</v>
      </c>
      <c r="B13" t="s">
        <v>31</v>
      </c>
      <c r="C13" t="s">
        <v>32</v>
      </c>
      <c r="D13" s="4">
        <v>6.349206</v>
      </c>
      <c r="E13" s="6">
        <f>D13*$B$2</f>
        <v>6.349206</v>
      </c>
      <c r="F13" t="s">
        <v>3</v>
      </c>
      <c r="G13" s="9">
        <f>E13*0.2700000149</f>
        <v>1.714286</v>
      </c>
    </row>
    <row r="14">
      <c r="A14" t="s" s="8">
        <v>33</v>
      </c>
      <c r="B14" t="s">
        <v>34</v>
      </c>
      <c r="C14" t="s">
        <v>35</v>
      </c>
      <c r="D14" s="4">
        <v>1.269841</v>
      </c>
      <c r="E14" s="6">
        <f>D14*$B$2</f>
        <v>1.269841</v>
      </c>
      <c r="F14" t="s">
        <v>15</v>
      </c>
      <c r="G14" s="9">
        <f>E14*0.0030000006</f>
        <v>0.00381</v>
      </c>
    </row>
    <row r="15">
      <c r="A15" t="s" s="8">
        <v>36</v>
      </c>
      <c r="B15" t="s">
        <v>37</v>
      </c>
      <c r="C15" t="s">
        <v>35</v>
      </c>
      <c r="D15" s="4">
        <v>0.012698</v>
      </c>
      <c r="E15" s="6">
        <f>D15*$B$2</f>
        <v>0.012698</v>
      </c>
      <c r="F15" t="s">
        <v>19</v>
      </c>
      <c r="G15" s="9">
        <f>E15*0.1864220587</f>
        <v>0.002367</v>
      </c>
    </row>
    <row r="16">
      <c r="A16" t="s" s="8">
        <v>38</v>
      </c>
      <c r="B16" t="s">
        <v>39</v>
      </c>
      <c r="C16" t="s">
        <v>32</v>
      </c>
      <c r="D16" s="4">
        <v>0.253968</v>
      </c>
      <c r="E16" s="6">
        <f>D16*$B$2</f>
        <v>0.253968</v>
      </c>
      <c r="F16" t="s">
        <v>15</v>
      </c>
      <c r="G16" s="9">
        <f>E16*0.5999005999</f>
        <v>0.152356</v>
      </c>
    </row>
    <row r="17">
      <c r="A17" t="s" s="8">
        <v>40</v>
      </c>
      <c r="B17" t="s">
        <v>41</v>
      </c>
      <c r="C17" t="s">
        <v>42</v>
      </c>
      <c r="D17" s="4">
        <v>0.982011</v>
      </c>
      <c r="E17" s="6">
        <f>D17*$B$2</f>
        <v>0.982011</v>
      </c>
      <c r="F17" t="s">
        <v>19</v>
      </c>
      <c r="G17" s="9">
        <f>E17*0.9499995956</f>
        <v>0.93291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50</v>
      </c>
      <c r="C2" t="s">
        <v>59</v>
      </c>
      <c r="D2" s="6">
        <f>'Besoins'!$B$2*4</f>
        <v>4</v>
      </c>
      <c r="E2" t="s">
        <v>3</v>
      </c>
    </row>
    <row r="3">
      <c r="A3">
        <v>1</v>
      </c>
      <c r="B3" t="s">
        <v>60</v>
      </c>
      <c r="C3" t="s">
        <v>59</v>
      </c>
      <c r="D3" s="6">
        <f>'Besoins'!$B$2*4</f>
        <v>4</v>
      </c>
      <c r="E3" t="s">
        <v>3</v>
      </c>
    </row>
    <row r="4">
      <c r="A4">
        <v>2</v>
      </c>
      <c r="B4" t="s">
        <v>61</v>
      </c>
      <c r="C4" t="s">
        <v>59</v>
      </c>
      <c r="D4" s="6">
        <f>'Besoins'!$B$2*4</f>
        <v>4</v>
      </c>
      <c r="E4" t="s">
        <v>3</v>
      </c>
    </row>
    <row r="5">
      <c r="A5">
        <v>3</v>
      </c>
      <c r="B5" t="s">
        <v>62</v>
      </c>
      <c r="C5" t="s">
        <v>59</v>
      </c>
      <c r="D5" s="6">
        <f>'Besoins'!$B$2*1.4603174603</f>
        <v>1.460317</v>
      </c>
      <c r="E5" t="s">
        <v>19</v>
      </c>
    </row>
    <row r="6">
      <c r="A6">
        <v>4</v>
      </c>
      <c r="B6" t="s">
        <v>63</v>
      </c>
      <c r="C6" t="s">
        <v>64</v>
      </c>
      <c r="D6" s="6">
        <f>'Besoins'!$B$2*0.6349206349</f>
        <v>0.634921</v>
      </c>
      <c r="E6" t="s">
        <v>19</v>
      </c>
    </row>
    <row r="7">
      <c r="A7">
        <v>4</v>
      </c>
      <c r="B7" t="s">
        <v>65</v>
      </c>
      <c r="C7" t="s">
        <v>64</v>
      </c>
      <c r="D7" s="6">
        <f>'Besoins'!$B$2*0.0507936508</f>
        <v>0.050794</v>
      </c>
      <c r="E7" t="s">
        <v>19</v>
      </c>
    </row>
    <row r="8">
      <c r="A8">
        <v>4</v>
      </c>
      <c r="B8" t="s">
        <v>66</v>
      </c>
      <c r="C8" t="s">
        <v>64</v>
      </c>
      <c r="D8" s="6">
        <f>'Besoins'!$B$2*0.0126984127</f>
        <v>0.012698</v>
      </c>
      <c r="E8" t="s">
        <v>19</v>
      </c>
    </row>
    <row r="9">
      <c r="A9">
        <v>4</v>
      </c>
      <c r="B9" t="s">
        <v>67</v>
      </c>
      <c r="C9" t="s">
        <v>59</v>
      </c>
      <c r="D9" s="6">
        <f>'Besoins'!$B$2*0.0126984127</f>
        <v>0.012698</v>
      </c>
      <c r="E9" t="s">
        <v>19</v>
      </c>
    </row>
    <row r="10">
      <c r="A10">
        <v>5</v>
      </c>
      <c r="B10" t="s">
        <v>68</v>
      </c>
      <c r="C10" t="s">
        <v>64</v>
      </c>
      <c r="D10" s="6">
        <f>'Besoins'!$B$2*1.2698412698</f>
        <v>1.269841</v>
      </c>
      <c r="E10" t="s">
        <v>3</v>
      </c>
    </row>
    <row r="11">
      <c r="A11">
        <v>4</v>
      </c>
      <c r="B11" t="s">
        <v>69</v>
      </c>
      <c r="C11" t="s">
        <v>70</v>
      </c>
      <c r="D11" s="6">
        <f>'Besoins'!$B$2*6.3492063492</f>
        <v>6.349206</v>
      </c>
      <c r="E11" t="s">
        <v>3</v>
      </c>
    </row>
    <row r="12">
      <c r="A12">
        <v>4</v>
      </c>
      <c r="B12" t="s">
        <v>71</v>
      </c>
      <c r="C12" t="s">
        <v>64</v>
      </c>
      <c r="D12" s="6">
        <f>'Besoins'!$B$2*0.253968254</f>
        <v>0.253968</v>
      </c>
      <c r="E12" t="s">
        <v>15</v>
      </c>
    </row>
    <row r="13">
      <c r="A13">
        <v>4</v>
      </c>
      <c r="B13" t="s">
        <v>72</v>
      </c>
      <c r="C13" t="s">
        <v>64</v>
      </c>
      <c r="D13" s="6">
        <f>'Besoins'!$B$2*0.126984127</f>
        <v>0.126984</v>
      </c>
      <c r="E13" t="s">
        <v>19</v>
      </c>
    </row>
    <row r="14">
      <c r="A14">
        <v>3</v>
      </c>
      <c r="B14" t="s">
        <v>73</v>
      </c>
      <c r="C14" t="s">
        <v>70</v>
      </c>
      <c r="D14" s="6">
        <f>'Besoins'!$B$2*1.9047619048</f>
        <v>1.904762</v>
      </c>
      <c r="E14" t="s">
        <v>19</v>
      </c>
    </row>
    <row r="15">
      <c r="A15">
        <v>3</v>
      </c>
      <c r="B15" t="s">
        <v>74</v>
      </c>
      <c r="C15" t="s">
        <v>64</v>
      </c>
      <c r="D15" s="6">
        <f>'Besoins'!$B$2*0.6349206349</f>
        <v>0.634921</v>
      </c>
      <c r="E15" t="s">
        <v>15</v>
      </c>
    </row>
    <row r="16">
      <c r="A16">
        <v>2</v>
      </c>
      <c r="B16" t="s">
        <v>75</v>
      </c>
      <c r="C16" t="s">
        <v>70</v>
      </c>
      <c r="D16" s="6">
        <f>'Besoins'!$B$2*4</f>
        <v>4</v>
      </c>
      <c r="E16" t="s">
        <v>3</v>
      </c>
    </row>
    <row r="17">
      <c r="A17">
        <v>1</v>
      </c>
      <c r="B17" t="s">
        <v>76</v>
      </c>
      <c r="C17" t="s">
        <v>70</v>
      </c>
      <c r="D17" s="6">
        <f>'Besoins'!$B$2*4</f>
        <v>4</v>
      </c>
      <c r="E1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77</v>
      </c>
      <c r="B1"/>
      <c r="C1"/>
      <c r="D1"/>
    </row>
    <row r="2">
      <c r="A2" t="str" s="13">
        <f>"00000864 · CARTE · référence : "&amp;Besoins!B3&amp;" "&amp;Besoins!C3&amp;" · multiplicateur réglable sur la feuille ""Besoins"""</f>
        <v>00000864 · CARTE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80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81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82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83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2026-09-15T13:23:38Z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2026-09-15T13:23:38Z</dcterms:modified>
  <cp:revision>1</cp:revision>
</cp:coreProperties>
</file>