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<sst xmlns="http://schemas.openxmlformats.org/spreadsheetml/2006/main" count="87" uniqueCount="87">
  <si>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</si>
  <si>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</si>
  <si>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</si>
  <si>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</si>
  <si>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</si>
  <si>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</si>
  <si>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</si>
  <si>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</si>
  <si>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</si>
  <si>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</si>
  <si>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</si>
  <si>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</si>
  <si>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</si>
  <si>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</si>
  <si>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</si>
  <si>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</si>
  <si>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VIN-BLANC-CUI</t>
  </si>
  <si>
    <t>Vin blanc sec de cuisson</t>
  </si>
  <si>
    <t>Vins et bières de cuisson</t>
  </si>
  <si>
    <t>00000061</t>
  </si>
  <si>
    <t>EAU</t>
  </si>
  <si>
    <t>Matières diverses (à trier)</t>
  </si>
  <si>
    <t>EPI-PIMENT-CAYE</t>
  </si>
  <si>
    <t>Piment de Cayenne</t>
  </si>
  <si>
    <t>Épices en poudre et graines</t>
  </si>
  <si>
    <t>kg</t>
  </si>
  <si>
    <t>EPI-POIVRE-BLAN</t>
  </si>
  <si>
    <t>Poivre blanc moulu</t>
  </si>
  <si>
    <t>RNME101406</t>
  </si>
  <si>
    <t>Vinaigre vin rouge 6° bouteille 1,5L</t>
  </si>
  <si>
    <t>Assaisonnements et corps gras</t>
  </si>
  <si>
    <t>u</t>
  </si>
  <si>
    <t>FEC-PDT</t>
  </si>
  <si>
    <t>Fécule de pomme de terre</t>
  </si>
  <si>
    <t>Semoules &amp; amidons</t>
  </si>
  <si>
    <t>RNM57224435</t>
  </si>
  <si>
    <t>CRÈME FRAÎCHE épaisse 30% MG 5 litres</t>
  </si>
  <si>
    <t>Produits laitiers et œufs</t>
  </si>
  <si>
    <t>BEU-DOUX</t>
  </si>
  <si>
    <t>Beurre doux 82% MG plaquette</t>
  </si>
  <si>
    <t>Beurres et margarines</t>
  </si>
  <si>
    <t>RNM4G100920</t>
  </si>
  <si>
    <t>Échalotes émincées 4G</t>
  </si>
  <si>
    <t>Légumes 4ème et 5ème gamme</t>
  </si>
  <si>
    <t>SEL-FIN</t>
  </si>
  <si>
    <t>Sel fin de cuisine</t>
  </si>
  <si>
    <t>Sels et condiments de base</t>
  </si>
  <si>
    <t>Total</t>
  </si>
  <si>
    <t>Recette</t>
  </si>
  <si>
    <t>#</t>
  </si>
  <si>
    <t>Verbe</t>
  </si>
  <si>
    <t>Étape</t>
  </si>
  <si>
    <t>Précision technique</t>
  </si>
  <si>
    <t>Durée</t>
  </si>
  <si>
    <t>BEURRE BLANC</t>
  </si>
  <si>
    <t>METTRE EN PLACE</t>
  </si>
  <si>
    <t>CISELER</t>
  </si>
  <si>
    <t>BEURRER</t>
  </si>
  <si>
    <t>3 min (cuisson)</t>
  </si>
  <si>
    <t>TERMINER</t>
  </si>
  <si>
    <t>140 min (repos)</t>
  </si>
  <si>
    <t>Niveau</t>
  </si>
  <si>
    <t>Composant</t>
  </si>
  <si>
    <t>Type</t>
  </si>
  <si>
    <t>Quantité (× multiplicateur, voir feuille Besoins)</t>
  </si>
  <si>
    <t>recette</t>
  </si>
  <si>
    <t xml:space="preserve">    ↳ Beurre doux 82% MG plaquette</t>
  </si>
  <si>
    <t>matiere</t>
  </si>
  <si>
    <t xml:space="preserve">    ↳ Échalotes émincées 4G</t>
  </si>
  <si>
    <t xml:space="preserve">    ↳ Vin blanc sec de cuisson</t>
  </si>
  <si>
    <t xml:space="preserve">    ↳ Vinaigre vin rouge 6° bouteille 1,5L</t>
  </si>
  <si>
    <t xml:space="preserve">    ↳ CRÈME FRAÎCHE épaisse 30% MG 5 litres</t>
  </si>
  <si>
    <t xml:space="preserve">    ↳ Sel fin de cuisine</t>
  </si>
  <si>
    <t xml:space="preserve">    ↳ Poivre blanc moulu</t>
  </si>
  <si>
    <t xml:space="preserve">    ↳ Piment de Cayenne</t>
  </si>
  <si>
    <t xml:space="preserve">    ↳ Fécule de pomme de terre</t>
  </si>
  <si>
    <t xml:space="preserve">    ↳ CITRON PULCO (JUS)</t>
  </si>
  <si>
    <t xml:space="preserve">    ↳ EAU</t>
  </si>
  <si>
    <t>Fiche technique — BEURRE BLANC</t>
  </si>
  <si>
    <t>BEURRE BLANC  GRO_CDC_207</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</si>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</sst>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0.15</v>
      </c>
      <c r="E7" s="6">
        <f>D7*$B$2</f>
        <v>0.15</v>
      </c>
      <c r="F7" t="s">
        <v>15</v>
      </c>
      <c r="G7" s="9">
        <f>E7*3.6741428571</f>
        <v>0.551121</v>
      </c>
    </row>
    <row r="8">
      <c r="A8" t="s">
        <v>16</v>
      </c>
      <c r="B8" t="s">
        <v>17</v>
      </c>
      <c r="C8" t="s">
        <v>18</v>
      </c>
      <c r="D8" s="4">
        <v>2</v>
      </c>
      <c r="E8" s="6">
        <f>D8*$B$2</f>
        <v>2</v>
      </c>
      <c r="F8" t="s">
        <v>15</v>
      </c>
      <c r="G8" s="9">
        <f>E8*2.8</f>
        <v>5.6</v>
      </c>
    </row>
    <row r="9">
      <c r="A9" t="s" s="8">
        <v>19</v>
      </c>
      <c r="B9" t="s">
        <v>20</v>
      </c>
      <c r="C9" t="s">
        <v>21</v>
      </c>
      <c r="D9" s="4">
        <v>2</v>
      </c>
      <c r="E9" s="6">
        <f>D9*$B$2</f>
        <v>2</v>
      </c>
      <c r="F9" t="s">
        <v>15</v>
      </c>
      <c r="G9" s="9">
        <f>E9*0.003</f>
        <v>0.006</v>
      </c>
    </row>
    <row r="10">
      <c r="A10" t="s">
        <v>22</v>
      </c>
      <c r="B10" t="s">
        <v>23</v>
      </c>
      <c r="C10" t="s">
        <v>24</v>
      </c>
      <c r="D10" s="4">
        <v>0.003</v>
      </c>
      <c r="E10" s="6">
        <f>D10*$B$2</f>
        <v>0.003</v>
      </c>
      <c r="F10" t="s">
        <v>25</v>
      </c>
      <c r="G10" s="9">
        <f>E10*9.8</f>
        <v>0.0294</v>
      </c>
    </row>
    <row r="11">
      <c r="A11" t="s">
        <v>26</v>
      </c>
      <c r="B11" t="s">
        <v>27</v>
      </c>
      <c r="C11" t="s">
        <v>24</v>
      </c>
      <c r="D11" s="4">
        <v>0.015</v>
      </c>
      <c r="E11" s="6">
        <f>D11*$B$2</f>
        <v>0.015</v>
      </c>
      <c r="F11" t="s">
        <v>25</v>
      </c>
      <c r="G11" s="9">
        <f>E11*14.8</f>
        <v>0.222</v>
      </c>
    </row>
    <row r="12">
      <c r="A12" t="s">
        <v>28</v>
      </c>
      <c r="B12" t="s">
        <v>29</v>
      </c>
      <c r="C12" t="s">
        <v>30</v>
      </c>
      <c r="D12" s="4">
        <v>0.667</v>
      </c>
      <c r="E12" s="6">
        <f>D12*$B$2</f>
        <v>0.667</v>
      </c>
      <c r="F12" t="s">
        <v>31</v>
      </c>
      <c r="G12" s="9">
        <f>E12*1.79</f>
        <v>1.19393</v>
      </c>
    </row>
    <row r="13">
      <c r="A13" t="s">
        <v>32</v>
      </c>
      <c r="B13" t="s">
        <v>33</v>
      </c>
      <c r="C13" t="s">
        <v>34</v>
      </c>
      <c r="D13" s="4">
        <v>0.03</v>
      </c>
      <c r="E13" s="6">
        <f>D13*$B$2</f>
        <v>0.03</v>
      </c>
      <c r="F13" t="s">
        <v>25</v>
      </c>
      <c r="G13" s="9">
        <f>E13*1.5</f>
        <v>0.045</v>
      </c>
    </row>
    <row r="14">
      <c r="A14" t="s">
        <v>35</v>
      </c>
      <c r="B14" t="s">
        <v>36</v>
      </c>
      <c r="C14" t="s">
        <v>37</v>
      </c>
      <c r="D14" s="4">
        <v>0.1</v>
      </c>
      <c r="E14" s="6">
        <f>D14*$B$2</f>
        <v>0.1</v>
      </c>
      <c r="F14" t="s">
        <v>3</v>
      </c>
      <c r="G14" s="9">
        <f>E14*7.08</f>
        <v>0.708</v>
      </c>
    </row>
    <row r="15">
      <c r="A15" t="s">
        <v>38</v>
      </c>
      <c r="B15" t="s">
        <v>39</v>
      </c>
      <c r="C15" t="s">
        <v>40</v>
      </c>
      <c r="D15" s="4">
        <v>4.5</v>
      </c>
      <c r="E15" s="6">
        <f>D15*$B$2</f>
        <v>4.5</v>
      </c>
      <c r="F15" t="s">
        <v>25</v>
      </c>
      <c r="G15" s="9">
        <f>E15*5.2</f>
        <v>23.4</v>
      </c>
    </row>
    <row r="16">
      <c r="A16" t="s">
        <v>41</v>
      </c>
      <c r="B16" t="s">
        <v>42</v>
      </c>
      <c r="C16" t="s">
        <v>43</v>
      </c>
      <c r="D16" s="4">
        <v>1</v>
      </c>
      <c r="E16" s="6">
        <f>D16*$B$2</f>
        <v>1</v>
      </c>
      <c r="F16" t="s">
        <v>25</v>
      </c>
      <c r="G16" s="9">
        <f>E16*8.34</f>
        <v>8.34</v>
      </c>
    </row>
    <row r="17">
      <c r="A17" t="s">
        <v>44</v>
      </c>
      <c r="B17" t="s">
        <v>45</v>
      </c>
      <c r="C17" t="s">
        <v>46</v>
      </c>
      <c r="D17" s="4">
        <v>0.05</v>
      </c>
      <c r="E17" s="6">
        <f>D17*$B$2</f>
        <v>0.05</v>
      </c>
      <c r="F17" t="s">
        <v>25</v>
      </c>
      <c r="G17" s="9">
        <f>E17*0.35</f>
        <v>0.0175</v>
      </c>
    </row>
    <row r="18">
      <c r="A18"/>
      <c r="B18"/>
      <c r="C18"/>
      <c r="D18"/>
      <c r="E18"/>
      <c r="F18" t="s" s="10">
        <v>47</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1</v>
      </c>
      <c r="C2" t="s">
        <v>55</v>
      </c>
      <c r="D2" t="inlineStr" s="12">
        <is>
          <t>Mise en place du poste de travail - Vérifier les D.L.C.,peser les denrées,sélectionner le matériel. - Désinfecter le matériel et le poste de travail suivant les protocoles.</t>
        </is>
      </c>
      <c r="E2" t="s" s="12"/>
      <c r="F2"/>
    </row>
    <row r="3">
      <c r="A3" t="s">
        <v>54</v>
      </c>
      <c r="B3">
        <v>2</v>
      </c>
      <c r="C3" t="s">
        <v>56</v>
      </c>
      <c r="D3" t="inlineStr" s="12">
        <is>
          <t>Préparations préliminaires - Déconditionner les échalotes ciselées suivant la procédure. Réserver dans une calotte. - Couper le beurre en parcelles de 1 cm de côté environ.</t>
        </is>
      </c>
      <c r="E3" t="s" s="12"/>
      <c r="F3"/>
    </row>
    <row r="4">
      <c r="A4" t="s">
        <v>54</v>
      </c>
      <c r="B4">
        <v>3</v>
      </c>
      <c r="C4" t="s">
        <v>57</v>
      </c>
      <c r="D4" t="inlineStr" s="12">
        <is>
          <t>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t>
        </is>
      </c>
      <c r="E4" t="s" s="12"/>
      <c r="F4" t="s">
        <v>58</v>
      </c>
    </row>
    <row r="5">
      <c r="A5" t="s">
        <v>54</v>
      </c>
      <c r="B5">
        <v>4</v>
      </c>
      <c r="C5" t="s">
        <v>59</v>
      </c>
      <c r="D5" t="inlineStr" s="12">
        <is>
          <t>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t>
        </is>
      </c>
      <c r="E5" t="s" s="12"/>
      <c r="F5" t="s">
        <v>60</v>
      </c>
    </row>
    <row r="6">
      <c r="A6" t="s">
        <v>54</v>
      </c>
      <c r="B6">
        <v>5</v>
      </c>
      <c r="C6" t="s">
        <v>57</v>
      </c>
      <c r="D6" t="inlineStr" s="12">
        <is>
          <t>Réduction pour le beurre fondu - Dans la cuve du batteur,mettre l’eau,le jus de citron,le sel fin,le poivre blanc et le poivre de Cayenne. - Porter à ébullition tous les éléments dans la cuve du batteur.</t>
        </is>
      </c>
      <c r="E6" t="s" s="12"/>
      <c r="F6"/>
    </row>
    <row r="7">
      <c r="A7" t="s">
        <v>54</v>
      </c>
      <c r="B7">
        <v>6</v>
      </c>
      <c r="C7" t="s">
        <v>59</v>
      </c>
      <c r="D7" t="inlineStr" s="12">
        <is>
          <t>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t>
        </is>
      </c>
      <c r="E7" t="s" s="12"/>
      <c r="F7" t="s">
        <v>60</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61</v>
      </c>
      <c r="B1" t="s" s="7">
        <v>62</v>
      </c>
      <c r="C1" t="s" s="7">
        <v>63</v>
      </c>
      <c r="D1" t="s" s="7">
        <v>64</v>
      </c>
      <c r="E1" t="s" s="7">
        <v>10</v>
      </c>
    </row>
    <row r="2">
      <c r="A2">
        <v>0</v>
      </c>
      <c r="B2" t="s">
        <v>54</v>
      </c>
      <c r="C2" t="s">
        <v>65</v>
      </c>
      <c r="D2" s="6">
        <f>'Besoins'!$B$2*100</f>
        <v>100</v>
      </c>
      <c r="E2" t="s">
        <v>3</v>
      </c>
    </row>
    <row r="3">
      <c r="A3">
        <v>1</v>
      </c>
      <c r="B3" t="s">
        <v>66</v>
      </c>
      <c r="C3" t="s">
        <v>67</v>
      </c>
      <c r="D3" s="6">
        <f>'Besoins'!$B$2*4.5</f>
        <v>4.5</v>
      </c>
      <c r="E3" t="s">
        <v>25</v>
      </c>
    </row>
    <row r="4">
      <c r="A4">
        <v>1</v>
      </c>
      <c r="B4" t="s">
        <v>68</v>
      </c>
      <c r="C4" t="s">
        <v>67</v>
      </c>
      <c r="D4" s="6">
        <f>'Besoins'!$B$2*1</f>
        <v>1</v>
      </c>
      <c r="E4" t="s">
        <v>25</v>
      </c>
    </row>
    <row r="5">
      <c r="A5">
        <v>1</v>
      </c>
      <c r="B5" t="s">
        <v>69</v>
      </c>
      <c r="C5" t="s">
        <v>67</v>
      </c>
      <c r="D5" s="6">
        <f>'Besoins'!$B$2*2</f>
        <v>2</v>
      </c>
      <c r="E5" t="s">
        <v>15</v>
      </c>
    </row>
    <row r="6">
      <c r="A6">
        <v>1</v>
      </c>
      <c r="B6" t="s">
        <v>70</v>
      </c>
      <c r="C6" t="s">
        <v>67</v>
      </c>
      <c r="D6" s="6">
        <f>'Besoins'!$B$2*0.667</f>
        <v>0.667</v>
      </c>
      <c r="E6" t="s">
        <v>31</v>
      </c>
    </row>
    <row r="7">
      <c r="A7">
        <v>1</v>
      </c>
      <c r="B7" t="s">
        <v>71</v>
      </c>
      <c r="C7" t="s">
        <v>67</v>
      </c>
      <c r="D7" s="6">
        <f>'Besoins'!$B$2*0.1</f>
        <v>0.1</v>
      </c>
      <c r="E7" t="s">
        <v>3</v>
      </c>
    </row>
    <row r="8">
      <c r="A8">
        <v>1</v>
      </c>
      <c r="B8" t="s">
        <v>72</v>
      </c>
      <c r="C8" t="s">
        <v>67</v>
      </c>
      <c r="D8" s="6">
        <f>'Besoins'!$B$2*0.05</f>
        <v>0.05</v>
      </c>
      <c r="E8" t="s">
        <v>25</v>
      </c>
    </row>
    <row r="9">
      <c r="A9">
        <v>1</v>
      </c>
      <c r="B9" t="s">
        <v>73</v>
      </c>
      <c r="C9" t="s">
        <v>67</v>
      </c>
      <c r="D9" s="6">
        <f>'Besoins'!$B$2*0.015</f>
        <v>0.015</v>
      </c>
      <c r="E9" t="s">
        <v>25</v>
      </c>
    </row>
    <row r="10">
      <c r="A10">
        <v>1</v>
      </c>
      <c r="B10" t="s">
        <v>74</v>
      </c>
      <c r="C10" t="s">
        <v>67</v>
      </c>
      <c r="D10" s="6">
        <f>'Besoins'!$B$2*0.003</f>
        <v>0.003</v>
      </c>
      <c r="E10" t="s">
        <v>25</v>
      </c>
    </row>
    <row r="11">
      <c r="A11">
        <v>1</v>
      </c>
      <c r="B11" t="s">
        <v>75</v>
      </c>
      <c r="C11" t="s">
        <v>67</v>
      </c>
      <c r="D11" s="6">
        <f>'Besoins'!$B$2*0.03</f>
        <v>0.03</v>
      </c>
      <c r="E11" t="s">
        <v>25</v>
      </c>
    </row>
    <row r="12">
      <c r="A12">
        <v>1</v>
      </c>
      <c r="B12" t="s">
        <v>76</v>
      </c>
      <c r="C12" t="s">
        <v>67</v>
      </c>
      <c r="D12" s="6">
        <f>'Besoins'!$B$2*0.15</f>
        <v>0.15</v>
      </c>
      <c r="E12" t="s">
        <v>15</v>
      </c>
    </row>
    <row r="13">
      <c r="A13">
        <v>1</v>
      </c>
      <c r="B13" t="s">
        <v>77</v>
      </c>
      <c r="C13" t="s">
        <v>67</v>
      </c>
      <c r="D13" s="6">
        <f>'Besoins'!$B$2*2</f>
        <v>2</v>
      </c>
      <c r="E13"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78</v>
      </c>
      <c r="B1"/>
      <c r="C1"/>
      <c r="D1"/>
    </row>
    <row r="2">
      <c r="A2" t="str" s="13">
        <f>"GRO_CDC_207 · GRO.SAUCES · référence : "&amp;Besoins!B3&amp;" "&amp;Besoins!C3&amp;" · multiplicateur réglable sur la feuille ""Besoins"""</f>
        <v>GRO_CDC_207 · GRO.SAUCES · référence : 100 pc · multiplicateur réglable sur la feuille </v>
      </c>
      <c r="B2"/>
      <c r="C2"/>
      <c r="D2"/>
    </row>
    <row r="3">
      <c r="A3"/>
      <c r="B3"/>
      <c r="C3"/>
      <c r="D3"/>
    </row>
    <row r="4">
      <c r="A4" t="s" s="14">
        <v>79</v>
      </c>
      <c r="B4"/>
      <c r="C4"/>
      <c r="D4"/>
    </row>
    <row r="5">
      <c r="A5" t="s" s="15">
        <v>80</v>
      </c>
      <c r="B5" t="str" s="12">
        <f>"[METTRE EN PLACE] "&amp;Procedure!D2</f>
        <v>[METTRE EN PLACE] Mise en place du poste de travail - Vérifier les D.L.C.,peser les denrées,sélectionner le matériel. - Désinfecter le matériel et le poste de travail suivant les protocoles.</v>
      </c>
      <c r="C5"/>
      <c r="D5"/>
    </row>
    <row r="6">
      <c r="A6" t="s" s="15">
        <v>81</v>
      </c>
      <c r="B6" t="str" s="12">
        <f>"[CISELER] "&amp;Procedure!D3</f>
        <v>[CISELER] Préparations préliminaires - Déconditionner les échalotes ciselées suivant la procédure. Réserver dans une calotte. - Couper le beurre en parcelles de 1 cm de côté environ.</v>
      </c>
      <c r="C6"/>
      <c r="D6"/>
    </row>
    <row r="7">
      <c r="A7" t="s" s="15">
        <v>82</v>
      </c>
      <c r="B7" t="str" s="12">
        <f>"[BEURRER] "&amp;Procedure!D4</f>
        <v>[BEURRER] 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v>
      </c>
      <c r="C7"/>
      <c r="D7"/>
    </row>
    <row r="8">
      <c r="A8" t="s" s="15">
        <v>83</v>
      </c>
      <c r="B8" t="str" s="12">
        <f>"[TERMINER] "&amp;Procedure!D5</f>
        <v>[TERMINER] 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v>
      </c>
      <c r="C8"/>
      <c r="D8"/>
    </row>
    <row r="9">
      <c r="A9" t="s" s="15">
        <v>84</v>
      </c>
      <c r="B9" t="str" s="12">
        <f>"[BEURRER] "&amp;Procedure!D6</f>
        <v>[BEURRER] Réduction pour le beurre fondu - Dans la cuve du batteur,mettre l’eau,le jus de citron,le sel fin,le poivre blanc et le poivre de Cayenne. - Porter à ébullition tous les éléments dans la cuve du batteur.</v>
      </c>
      <c r="C9"/>
      <c r="D9"/>
    </row>
    <row r="10">
      <c r="A10" t="s" s="15">
        <v>85</v>
      </c>
      <c r="B10" t="str" s="12">
        <f>"[TERMINER] "&amp;Procedure!D7</f>
        <v>[TERMINER] 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v>
      </c>
      <c r="C10"/>
      <c r="D10"/>
    </row>
    <row r="11">
      <c r="A11"/>
      <c r="B11"/>
      <c r="C11"/>
      <c r="D11"/>
    </row>
    <row r="12">
      <c r="A12" t="s" s="16">
        <v>86</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2026-09-15T12:39:05Z</dcterms:created>
  <dc:title>BEURRE BLANC</dc:title>
  <dc:subject/>
  <dc:creator>CUIS.web</dc:creator>
  <cp:lastModifiedBy/>
  <cp:keywords/>
  <dc:description>Export automatique — moteur récursif d'origine : Bernard Vandendaele</dc:description>
  <cp:category/>
  <dc:language>en-US</dc:language>
  <dcterms:modified xsi:type="dcterms:W3CDTF">2026-09-15T12:39:05Z</dcterms:modified>
  <cp:revision>1</cp:revision>
</cp:coreProperties>
</file>