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<sst xmlns="http://schemas.openxmlformats.org/spreadsheetml/2006/main" count="87" uniqueCount="87">
  <si>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</si>
  <si>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</si>
  <si>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</si>
  <si>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</si>
  <si>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</si>
  <si>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</si>
  <si>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</si>
  <si>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</si>
  <si>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</si>
  <si>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</si>
  <si>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</si>
  <si>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</si>
  <si>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</si>
  <si>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</si>
  <si>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</si>
  <si>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</si>
  <si>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</si>
  <si>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</si>
  <si>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</si>
  <si>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</si>
  <si>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</si>
  <si>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</si>
  <si>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</si>
  <si>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</si>
  <si>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</si>
  <si>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</si>
  <si>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</si>
  <si>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</si>
  <si>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</si>
  <si>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</si>
  <si>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</si>
  <si>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</si>
  <si>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</si>
  <si>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</si>
  <si>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</si>
  <si>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</si>
  <si>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</si>
  <si>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</si>
  <si>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</si>
  <si>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</si>
  <si>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</si>
  <si>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</si>
  <si>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</si>
  <si>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</si>
  <si>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</si>
  <si>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</si>
  <si>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</si>
  <si>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</si>
  <si>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</si>
  <si>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</si>
  <si>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</si>
  <si>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</si>
  <si>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</si>
  <si>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</si>
  <si>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TOMATE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</si>
  <si>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</si>
  <si>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</si>
  <si>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</si>
  <si>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</si>
  <si>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</si>
  <si>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</si>
  <si>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</si>
  <si>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</si>
  <si>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</si>
  <si>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</si>
  <si>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</si>
  <si>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Concentré de tomate double</t>
  </si>
  <si>
    <t>matiere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</si>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</sst>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 s="9">
        <v>16</v>
      </c>
      <c r="B8" t="s">
        <v>17</v>
      </c>
      <c r="C8" t="s">
        <v>18</v>
      </c>
      <c r="D8" s="4">
        <v>5.85</v>
      </c>
      <c r="E8" s="6">
        <f>D8*$B$2</f>
        <v>5.85</v>
      </c>
      <c r="F8" t="s">
        <v>19</v>
      </c>
      <c r="G8" s="8">
        <f>E8*0.003</f>
        <v>0.01755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8">
        <f>E10*9.5</f>
        <v>0.1425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8">
        <f>E11*2.7</f>
        <v>0.27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15</v>
      </c>
      <c r="G12" s="8">
        <f>E12*0.56</f>
        <v>0.112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15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0.5</v>
      </c>
      <c r="E14" s="6">
        <f>D14*$B$2</f>
        <v>0.5</v>
      </c>
      <c r="F14" t="s">
        <v>15</v>
      </c>
      <c r="G14" s="8">
        <f>E14*3.5</f>
        <v>1.75</v>
      </c>
    </row>
    <row r="15">
      <c r="A15" t="s">
        <v>38</v>
      </c>
      <c r="B15" t="s">
        <v>39</v>
      </c>
      <c r="C15" t="s">
        <v>40</v>
      </c>
      <c r="D15" s="4">
        <v>1.5</v>
      </c>
      <c r="E15" s="6">
        <f>D15*$B$2</f>
        <v>1.5</v>
      </c>
      <c r="F15" t="s">
        <v>15</v>
      </c>
      <c r="G15" s="8">
        <f>E15*4.32</f>
        <v>6.48</v>
      </c>
    </row>
    <row r="16">
      <c r="A16" t="s">
        <v>41</v>
      </c>
      <c r="B16" t="s">
        <v>42</v>
      </c>
      <c r="C16" t="s">
        <v>43</v>
      </c>
      <c r="D16" s="4">
        <v>0.03</v>
      </c>
      <c r="E16" s="6">
        <f>D16*$B$2</f>
        <v>0.03</v>
      </c>
      <c r="F16" t="s">
        <v>15</v>
      </c>
      <c r="G16" s="8">
        <f>E16*0.35</f>
        <v>0.0105</v>
      </c>
    </row>
    <row r="17">
      <c r="A17" t="s">
        <v>44</v>
      </c>
      <c r="B17" t="s">
        <v>45</v>
      </c>
      <c r="C17" t="s">
        <v>46</v>
      </c>
      <c r="D17" s="4">
        <v>0.2</v>
      </c>
      <c r="E17" s="6">
        <f>D17*$B$2</f>
        <v>0.2</v>
      </c>
      <c r="F17" t="s">
        <v>15</v>
      </c>
      <c r="G17" s="8">
        <f>E17*9.26</f>
        <v>1.852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2</v>
      </c>
      <c r="C2" t="s">
        <v>55</v>
      </c>
      <c r="D2" t="inlineStr" s="12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2"/>
      <c r="F2"/>
    </row>
    <row r="3">
      <c r="A3" t="s">
        <v>54</v>
      </c>
      <c r="B3">
        <v>3</v>
      </c>
      <c r="C3" t="s">
        <v>56</v>
      </c>
      <c r="D3" t="inlineStr" s="12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2"/>
      <c r="F3" t="s">
        <v>57</v>
      </c>
    </row>
    <row r="4">
      <c r="A4" t="s">
        <v>54</v>
      </c>
      <c r="B4">
        <v>4</v>
      </c>
      <c r="C4"/>
      <c r="D4" t="inlineStr" s="12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2"/>
      <c r="F4"/>
    </row>
    <row r="5">
      <c r="A5" t="s">
        <v>58</v>
      </c>
      <c r="B5">
        <v>1</v>
      </c>
      <c r="C5" t="s">
        <v>59</v>
      </c>
      <c r="D5" t="s" s="12">
        <v>60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54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</f>
        <v>1</v>
      </c>
      <c r="E3" t="s">
        <v>3</v>
      </c>
    </row>
    <row r="4">
      <c r="A4">
        <v>1</v>
      </c>
      <c r="B4" t="s">
        <v>68</v>
      </c>
      <c r="C4" t="s">
        <v>65</v>
      </c>
      <c r="D4" s="6">
        <f>'Besoins'!$B$2*6</f>
        <v>6</v>
      </c>
      <c r="E4" t="s">
        <v>19</v>
      </c>
    </row>
    <row r="5">
      <c r="A5">
        <v>2</v>
      </c>
      <c r="B5" t="s">
        <v>69</v>
      </c>
      <c r="C5" t="s">
        <v>67</v>
      </c>
      <c r="D5" s="6">
        <f>'Besoins'!$B$2*5.85</f>
        <v>5.85</v>
      </c>
      <c r="E5" t="s">
        <v>19</v>
      </c>
    </row>
    <row r="6">
      <c r="A6">
        <v>2</v>
      </c>
      <c r="B6" t="s">
        <v>70</v>
      </c>
      <c r="C6" t="s">
        <v>67</v>
      </c>
      <c r="D6" s="6">
        <f>'Besoins'!$B$2*0.15</f>
        <v>0.15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'Besoins'!$B$2*1.5</f>
        <v>1.5</v>
      </c>
      <c r="E7" t="s">
        <v>15</v>
      </c>
    </row>
    <row r="8">
      <c r="A8">
        <v>1</v>
      </c>
      <c r="B8" t="s">
        <v>72</v>
      </c>
      <c r="C8" t="s">
        <v>67</v>
      </c>
      <c r="D8" s="6">
        <f>'Besoins'!$B$2*0.2</f>
        <v>0.2</v>
      </c>
      <c r="E8" t="s">
        <v>15</v>
      </c>
    </row>
    <row r="9">
      <c r="A9">
        <v>1</v>
      </c>
      <c r="B9" t="s">
        <v>73</v>
      </c>
      <c r="C9" t="s">
        <v>67</v>
      </c>
      <c r="D9" s="6">
        <f>'Besoins'!$B$2*0.5</f>
        <v>0.5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'Besoins'!$B$2*0.015</f>
        <v>0.015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'Besoins'!$B$2*0.2</f>
        <v>0.2</v>
      </c>
      <c r="E11" t="s">
        <v>15</v>
      </c>
    </row>
    <row r="12">
      <c r="A12">
        <v>1</v>
      </c>
      <c r="B12" t="s">
        <v>76</v>
      </c>
      <c r="C12" t="s">
        <v>67</v>
      </c>
      <c r="D12" s="6">
        <f>'Besoins'!$B$2*0.1</f>
        <v>0.1</v>
      </c>
      <c r="E12" t="s">
        <v>15</v>
      </c>
    </row>
    <row r="13">
      <c r="A13">
        <v>1</v>
      </c>
      <c r="B13" t="s">
        <v>77</v>
      </c>
      <c r="C13" t="s">
        <v>67</v>
      </c>
      <c r="D13" s="6">
        <f>'Besoins'!$B$2*0.03</f>
        <v>0.03</v>
      </c>
      <c r="E13" t="s">
        <v>15</v>
      </c>
    </row>
    <row r="14">
      <c r="A14">
        <v>1</v>
      </c>
      <c r="B14" t="s">
        <v>78</v>
      </c>
      <c r="C14" t="s">
        <v>67</v>
      </c>
      <c r="D14" s="6">
        <f>'Besoins'!$B$2*0.01</f>
        <v>0.01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5">
        <v>82</v>
      </c>
      <c r="B6" t="str" s="12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5">
        <v>83</v>
      </c>
      <c r="B7" t="str" s="12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4">
        <v>84</v>
      </c>
      <c r="B9"/>
      <c r="C9"/>
      <c r="D9"/>
    </row>
    <row r="10">
      <c r="A10" t="s" s="15">
        <v>85</v>
      </c>
      <c r="B10" t="str" s="12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