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<sst xmlns="http://schemas.openxmlformats.org/spreadsheetml/2006/main" count="175" uniqueCount="175">
  <si>
    <t>Fiche technique</t>
  </si>
  <si>
    <t>Nom</t>
  </si>
  <si>
    <t>SAUCE MAYONNAISE</t>
  </si>
  <si>
    <t>Code</t>
  </si>
  <si>
    <t>GRO_CDC_203</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</si>
  <si>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</si>
  <si>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</si>
  <si>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</si>
  <si>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</si>
  <si>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</si>
  <si>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</si>
  <si>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</si>
  <si>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</si>
  <si>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</si>
  <si>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</si>
  <si>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</si>
  <si>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</si>
  <si>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</si>
  <si>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</si>
  <si>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</si>
  <si>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</si>
  <si>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</si>
  <si>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</si>
  <si>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</si>
  <si>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</si>
  <si>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</si>
  <si>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</si>
  <si>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</si>
  <si>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</si>
  <si>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</si>
  <si>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</si>
  <si>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</si>
  <si>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</si>
  <si>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</si>
  <si>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</si>
  <si>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</si>
  <si>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</si>
  <si>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</si>
  <si>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</si>
  <si>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</si>
  <si>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</si>
  <si>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</si>
  <si>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</si>
  <si>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</si>
  <si>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</si>
  <si>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</si>
  <si>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</si>
  <si>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</si>
  <si>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</si>
  <si>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</si>
  <si>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</si>
  <si>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</si>
  <si>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</si>
  <si>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</si>
  <si>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</si>
  <si>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MIX-HERB-CPE</t>
  </si>
  <si>
    <t>Cerfeuil Persil Estragon frais haches</t>
  </si>
  <si>
    <t>Légumes</t>
  </si>
  <si>
    <t>RNM10350123</t>
  </si>
  <si>
    <t>CRESSON France botte</t>
  </si>
  <si>
    <t>bte</t>
  </si>
  <si>
    <t>00002070</t>
  </si>
  <si>
    <t>épinards branches portions</t>
  </si>
  <si>
    <t>RNM27820123</t>
  </si>
  <si>
    <t>OIGNON jaune France cat.I 60-80mm</t>
  </si>
  <si>
    <t>RNM57230909</t>
  </si>
  <si>
    <t>POIVRON rouge Maroc cat.I gros</t>
  </si>
  <si>
    <t>MIEL-TOURNESOL</t>
  </si>
  <si>
    <t>Miel de tournesol cristallisé</t>
  </si>
  <si>
    <t>Miels et produits de la ruche</t>
  </si>
  <si>
    <t>OVO-JAUNE-LIQ</t>
  </si>
  <si>
    <t>Jaune d'oeuf liquide pasteurisé</t>
  </si>
  <si>
    <t>Ovoproduits</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</si>
  <si>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</si>
  <si>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</si>
  <si>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</si>
  <si>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</si>
  <si>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</si>
  <si>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</si>
  <si>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</si>
  <si>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</si>
  <si>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</si>
  <si>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</si>
  <si>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</si>
  <si>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</si>
  <si>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</si>
  <si>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</si>
  <si>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</si>
  <si>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</si>
  <si>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</si>
  <si>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</si>
  <si>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</si>
  <si>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</si>
  <si>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</si>
  <si>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</si>
  <si>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SAUCE MAYONNAISE AU MIEL</t>
  </si>
  <si>
    <t xml:space="preserve">        ↳ SAUCE MAYONNAISE</t>
  </si>
  <si>
    <t xml:space="preserve">            ↳ Huile de tournesol raffinée vrac</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</si>
  <si>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</si>
  <si>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</si>
  <si>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</si>
  <si>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</si>
  <si>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</si>
  <si>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</si>
  <si>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</si>
  <si>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 xml:space="preserve">    ↳ SAUCE RÉMOULADE</t>
  </si>
  <si>
    <t xml:space="preserve">        ↳ Câpres au vinaigre bocal</t>
  </si>
  <si>
    <t xml:space="preserve">        ↳ Cornichons fins au vinaigre bocal</t>
  </si>
  <si>
    <t xml:space="preserve">        ↳ Cerfeuil Persil Estragon frais haches</t>
  </si>
  <si>
    <t xml:space="preserve">    ↳ SAUCE ANDALOUSE</t>
  </si>
  <si>
    <t xml:space="preserve">        ↳ POIVRON rouge Maroc cat.I gros</t>
  </si>
  <si>
    <t xml:space="preserve">        ↳ Tomates en dés surgelées IQF</t>
  </si>
  <si>
    <t xml:space="preserve">    ↳ SAUCE TARTARE</t>
  </si>
  <si>
    <t xml:space="preserve">        ↳ OIGNON jaune France cat.I 60-80mm</t>
  </si>
  <si>
    <t xml:space="preserve">    ↳ SAUCE CHANTILLY (MAYONNAISE)</t>
  </si>
  <si>
    <t xml:space="preserve">        ↳ Crème fraîche liquide 15% MG allégée</t>
  </si>
  <si>
    <t xml:space="preserve">    ↳ SAUCE VERTE</t>
  </si>
  <si>
    <t xml:space="preserve">        ↳ Colorant Vert Végétal</t>
  </si>
  <si>
    <t>Préparations de base cuisine</t>
  </si>
  <si>
    <t xml:space="preserve">            ↳ épinards branches portions</t>
  </si>
  <si>
    <t xml:space="preserve">            ↳ CRESSON France botte</t>
  </si>
  <si>
    <t>Recette</t>
  </si>
  <si>
    <t>#</t>
  </si>
  <si>
    <t>Verbe</t>
  </si>
  <si>
    <t>Étape</t>
  </si>
  <si>
    <t>Précision technique</t>
  </si>
  <si>
    <t>Durée</t>
  </si>
  <si>
    <t>COLLER</t>
  </si>
  <si>
    <t>Voir La Cuisine de Collectivité (Grossmann &amp; Le Franc, BPI) pour la technique complète.</t>
  </si>
  <si>
    <t>SAUCE MAYONNAISE AU MIEL</t>
  </si>
  <si>
    <t>Comme la sauce mayonnaise de base. Mélanger le miel aux éléments du départ.</t>
  </si>
  <si>
    <t>SAUCE RÉMOULADE</t>
  </si>
  <si>
    <t>SAUCE ANDALOUSE</t>
  </si>
  <si>
    <t>Incorporer à la mayonnaise de base les poivrons préalablement lavés, désinfectés, épépinés et taillés en petits cubes, ainsi que les dés de tomates décongelés.</t>
  </si>
  <si>
    <t>SAUCE TARTARE</t>
  </si>
  <si>
    <t>SAUCE CHANTILLY (MAYONNAISE)</t>
  </si>
  <si>
    <t>SAUCE VERTE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</si>
  <si>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</si>
  <si>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</si>
  <si>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</si>
  <si>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</si>
  <si>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</si>
  <si>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</si>
  <si>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</si>
  <si>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</si>
  <si>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</si>
  <si>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</si>
  <si>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</si>
  <si>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</si>
  <si>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SAUCE MAYONNAISE</t>
  </si>
  <si>
    <t>SAUCE MAYONNAISE  GRO_CDC_203</t>
  </si>
  <si>
    <t>1.</t>
  </si>
  <si>
    <t>↳ SAUCE MAYONNAISE  GRO_CDC_203A</t>
  </si>
  <si>
    <t xml:space="preserve">    Huile de tournesol raffinée vrac</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</si>
  <si>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</si>
  <si>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</si>
  <si>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</si>
  <si>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</si>
  <si>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</si>
  <si>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</si>
  <si>
    <t>↳ SAUCE MAYONNAISE AU MIEL  GRO_CDC_203B</t>
  </si>
  <si>
    <t xml:space="preserve">    SAUCE MAYONNAISE</t>
  </si>
  <si>
    <t>↳ SAUCE RÉMOULADE  GRO_CDC_203C</t>
  </si>
  <si>
    <t xml:space="preserve">    Câpres au vinaigre bocal</t>
  </si>
  <si>
    <t xml:space="preserve">    Cornichons fins au vinaigre bocal</t>
  </si>
  <si>
    <t xml:space="preserve">    Cerfeuil Persil Estragon frais haches</t>
  </si>
  <si>
    <t>↳ SAUCE ANDALOUSE  GRO_CDC_203D</t>
  </si>
  <si>
    <t>↳ SAUCE TARTARE  GRO_CDC_203E</t>
  </si>
  <si>
    <t>↳ SAUCE CHANTILLY (MAYONNAISE)  GRO_CDC_203F</t>
  </si>
  <si>
    <t>↳ SAUCE VERTE  GRO_CDC_203G</t>
  </si>
  <si>
    <t>↳ Colorant Vert Végétal  00SAU_REC043</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</si>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</sst>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0.484305</v>
      </c>
    </row>
    <row r="12">
      <c r="A12" t="s" s="3">
        <v>16</v>
      </c>
      <c r="B12" s="4">
        <v>0.00484305</v>
      </c>
    </row>
    <row r="13">
      <c r="A13"/>
      <c r="B13"/>
    </row>
    <row r="14">
      <c r="A14" t="s" s="5">
        <v>17</v>
      </c>
      <c r="B14" t="s" s="5">
        <v>14</v>
      </c>
    </row>
    <row r="15">
      <c r="A15" t="s" s="5">
        <v>18</v>
      </c>
      <c r="B15" s="6">
        <v>0.484305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0.0025</v>
      </c>
      <c r="E7" s="11">
        <f>D7*$B$2</f>
        <v>0.0025</v>
      </c>
      <c r="F7" t="s">
        <v>34</v>
      </c>
      <c r="G7" s="4">
        <f>E7*6.2</f>
        <v>0.0155</v>
      </c>
    </row>
    <row r="8">
      <c r="A8" t="s">
        <v>35</v>
      </c>
      <c r="B8" t="s">
        <v>36</v>
      </c>
      <c r="C8" t="s">
        <v>33</v>
      </c>
      <c r="D8" s="9">
        <v>0.007</v>
      </c>
      <c r="E8" s="11">
        <f>D8*$B$2</f>
        <v>0.007</v>
      </c>
      <c r="F8" t="s">
        <v>34</v>
      </c>
      <c r="G8" s="4">
        <f>E8*3.8</f>
        <v>0.0266</v>
      </c>
    </row>
    <row r="9">
      <c r="A9" t="s">
        <v>37</v>
      </c>
      <c r="B9" t="s">
        <v>38</v>
      </c>
      <c r="C9" t="s">
        <v>39</v>
      </c>
      <c r="D9" s="9">
        <v>0.00007</v>
      </c>
      <c r="E9" s="11">
        <f>D9*$B$2</f>
        <v>0.00007</v>
      </c>
      <c r="F9" t="s">
        <v>34</v>
      </c>
      <c r="G9" s="4">
        <f>E9*9.8</f>
        <v>0.000686</v>
      </c>
    </row>
    <row r="10">
      <c r="A10" t="s">
        <v>40</v>
      </c>
      <c r="B10" t="s">
        <v>41</v>
      </c>
      <c r="C10" t="s">
        <v>39</v>
      </c>
      <c r="D10" s="9">
        <v>0.00042</v>
      </c>
      <c r="E10" s="11">
        <f>D10*$B$2</f>
        <v>0.00042</v>
      </c>
      <c r="F10" t="s">
        <v>34</v>
      </c>
      <c r="G10" s="4">
        <f>E10*12.5</f>
        <v>0.00525</v>
      </c>
    </row>
    <row r="11">
      <c r="A11" t="s">
        <v>42</v>
      </c>
      <c r="B11" t="s">
        <v>43</v>
      </c>
      <c r="C11" t="s">
        <v>44</v>
      </c>
      <c r="D11" s="9">
        <v>0.0072</v>
      </c>
      <c r="E11" s="11">
        <f>D11*$B$2</f>
        <v>0.0072</v>
      </c>
      <c r="F11" t="s">
        <v>34</v>
      </c>
      <c r="G11" s="4">
        <f>E11*3.71</f>
        <v>0.026712</v>
      </c>
    </row>
    <row r="12">
      <c r="A12" t="s">
        <v>45</v>
      </c>
      <c r="B12" t="s">
        <v>46</v>
      </c>
      <c r="C12" t="s">
        <v>44</v>
      </c>
      <c r="D12" s="9">
        <v>0.014</v>
      </c>
      <c r="E12" s="11">
        <f>D12*$B$2</f>
        <v>0.014</v>
      </c>
      <c r="F12" t="s">
        <v>47</v>
      </c>
      <c r="G12" s="4">
        <f>E12*1.56</f>
        <v>0.02184</v>
      </c>
    </row>
    <row r="13">
      <c r="A13" t="s">
        <v>48</v>
      </c>
      <c r="B13" t="s">
        <v>49</v>
      </c>
      <c r="C13" t="s">
        <v>50</v>
      </c>
      <c r="D13" s="9">
        <v>0.21</v>
      </c>
      <c r="E13" s="11">
        <f>D13*$B$2</f>
        <v>0.21</v>
      </c>
      <c r="F13" t="s">
        <v>51</v>
      </c>
      <c r="G13" s="4">
        <f>E13*1.05</f>
        <v>0.2205</v>
      </c>
    </row>
    <row r="14">
      <c r="A14" t="s">
        <v>52</v>
      </c>
      <c r="B14" t="s">
        <v>53</v>
      </c>
      <c r="C14" t="s">
        <v>54</v>
      </c>
      <c r="D14" s="9">
        <v>0.005</v>
      </c>
      <c r="E14" s="11">
        <f>D14*$B$2</f>
        <v>0.005</v>
      </c>
      <c r="F14" t="s">
        <v>51</v>
      </c>
      <c r="G14" s="4">
        <f>E14*2.2</f>
        <v>0.011</v>
      </c>
    </row>
    <row r="15">
      <c r="A15" t="s">
        <v>55</v>
      </c>
      <c r="B15" t="s">
        <v>56</v>
      </c>
      <c r="C15" t="s">
        <v>57</v>
      </c>
      <c r="D15" s="9">
        <v>0.0039</v>
      </c>
      <c r="E15" s="11">
        <f>D15*$B$2</f>
        <v>0.0039</v>
      </c>
      <c r="F15" t="s">
        <v>34</v>
      </c>
      <c r="G15" s="4">
        <f>E15*0</f>
        <v>0</v>
      </c>
    </row>
    <row r="16">
      <c r="A16" t="s">
        <v>58</v>
      </c>
      <c r="B16" t="s">
        <v>59</v>
      </c>
      <c r="C16" t="s">
        <v>57</v>
      </c>
      <c r="D16" s="9">
        <v>0.00003</v>
      </c>
      <c r="E16" s="11">
        <f>D16*$B$2</f>
        <v>0.00003</v>
      </c>
      <c r="F16" t="s">
        <v>60</v>
      </c>
      <c r="G16" s="4">
        <f>E16*1.65</f>
        <v>0.00005</v>
      </c>
    </row>
    <row r="17">
      <c r="A17" t="s" s="12">
        <v>61</v>
      </c>
      <c r="B17" t="s">
        <v>62</v>
      </c>
      <c r="C17" t="s">
        <v>57</v>
      </c>
      <c r="D17" s="9">
        <v>0.00007</v>
      </c>
      <c r="E17" s="11">
        <f>D17*$B$2</f>
        <v>0.00007</v>
      </c>
      <c r="F17" t="s">
        <v>24</v>
      </c>
      <c r="G17" s="4">
        <f>E17*0</f>
        <v>0</v>
      </c>
    </row>
    <row r="18">
      <c r="A18" t="s">
        <v>63</v>
      </c>
      <c r="B18" t="s">
        <v>64</v>
      </c>
      <c r="C18" t="s">
        <v>57</v>
      </c>
      <c r="D18" s="9">
        <v>0.003</v>
      </c>
      <c r="E18" s="11">
        <f>D18*$B$2</f>
        <v>0.003</v>
      </c>
      <c r="F18" t="s">
        <v>34</v>
      </c>
      <c r="G18" s="4">
        <f>E18*0.4</f>
        <v>0.0012</v>
      </c>
    </row>
    <row r="19">
      <c r="A19" t="s">
        <v>65</v>
      </c>
      <c r="B19" t="s">
        <v>66</v>
      </c>
      <c r="C19" t="s">
        <v>57</v>
      </c>
      <c r="D19" s="9">
        <v>0.004</v>
      </c>
      <c r="E19" s="11">
        <f>D19*$B$2</f>
        <v>0.004</v>
      </c>
      <c r="F19" t="s">
        <v>34</v>
      </c>
      <c r="G19" s="4">
        <f>E19*1.3</f>
        <v>0.0052</v>
      </c>
    </row>
    <row r="20">
      <c r="A20" t="s">
        <v>67</v>
      </c>
      <c r="B20" t="s">
        <v>68</v>
      </c>
      <c r="C20" t="s">
        <v>69</v>
      </c>
      <c r="D20" s="9">
        <v>0.004</v>
      </c>
      <c r="E20" s="11">
        <f>D20*$B$2</f>
        <v>0.004</v>
      </c>
      <c r="F20" t="s">
        <v>34</v>
      </c>
      <c r="G20" s="4">
        <f>E20*6.5</f>
        <v>0.026</v>
      </c>
    </row>
    <row r="21">
      <c r="A21" t="s">
        <v>70</v>
      </c>
      <c r="B21" t="s">
        <v>71</v>
      </c>
      <c r="C21" t="s">
        <v>72</v>
      </c>
      <c r="D21" s="9">
        <v>0.0175</v>
      </c>
      <c r="E21" s="11">
        <f>D21*$B$2</f>
        <v>0.0175</v>
      </c>
      <c r="F21" t="s">
        <v>34</v>
      </c>
      <c r="G21" s="4">
        <f>E21*5.8</f>
        <v>0.1015</v>
      </c>
    </row>
    <row r="22">
      <c r="A22" t="s">
        <v>73</v>
      </c>
      <c r="B22" t="s">
        <v>74</v>
      </c>
      <c r="C22" t="s">
        <v>75</v>
      </c>
      <c r="D22" s="9">
        <v>0.00105</v>
      </c>
      <c r="E22" s="11">
        <f>D22*$B$2</f>
        <v>0.00105</v>
      </c>
      <c r="F22" t="s">
        <v>34</v>
      </c>
      <c r="G22" s="4">
        <f>E22*0.35</f>
        <v>0.000367</v>
      </c>
    </row>
    <row r="23">
      <c r="A23" t="s">
        <v>76</v>
      </c>
      <c r="B23" t="s">
        <v>77</v>
      </c>
      <c r="C23" t="s">
        <v>78</v>
      </c>
      <c r="D23" s="9">
        <v>0.0075</v>
      </c>
      <c r="E23" s="11">
        <f>D23*$B$2</f>
        <v>0.0075</v>
      </c>
      <c r="F23" t="s">
        <v>34</v>
      </c>
      <c r="G23" s="4">
        <f>E23*2.92</f>
        <v>0.0219</v>
      </c>
    </row>
    <row r="24">
      <c r="A24"/>
      <c r="B24"/>
      <c r="C24"/>
      <c r="D24"/>
      <c r="E24"/>
      <c r="F24" t="s" s="3">
        <v>79</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84</v>
      </c>
      <c r="D3" s="11">
        <v>1</v>
      </c>
      <c r="E3" t="s">
        <v>24</v>
      </c>
      <c r="F3" t="s">
        <v>85</v>
      </c>
    </row>
    <row r="4">
      <c r="A4">
        <v>2</v>
      </c>
      <c r="B4" t="s">
        <v>87</v>
      </c>
      <c r="C4" t="s">
        <v>88</v>
      </c>
      <c r="D4" s="11">
        <v>0.03</v>
      </c>
      <c r="E4" t="s">
        <v>51</v>
      </c>
      <c r="F4" t="s">
        <v>50</v>
      </c>
    </row>
    <row r="5">
      <c r="A5">
        <v>2</v>
      </c>
      <c r="B5" t="s">
        <v>89</v>
      </c>
      <c r="C5" t="s">
        <v>88</v>
      </c>
      <c r="D5" s="11">
        <v>0.002</v>
      </c>
      <c r="E5" t="s">
        <v>47</v>
      </c>
      <c r="F5" t="s">
        <v>44</v>
      </c>
    </row>
    <row r="6">
      <c r="A6">
        <v>2</v>
      </c>
      <c r="B6" t="s">
        <v>90</v>
      </c>
      <c r="C6" t="s">
        <v>88</v>
      </c>
      <c r="D6" s="11">
        <v>0</v>
      </c>
      <c r="E6" t="s">
        <v>34</v>
      </c>
      <c r="F6" t="s">
        <v>75</v>
      </c>
    </row>
    <row r="7">
      <c r="A7">
        <v>2</v>
      </c>
      <c r="B7" t="s">
        <v>91</v>
      </c>
      <c r="C7" t="s">
        <v>88</v>
      </c>
      <c r="D7" s="11">
        <v>0</v>
      </c>
      <c r="E7" t="s">
        <v>34</v>
      </c>
      <c r="F7" t="s">
        <v>39</v>
      </c>
    </row>
    <row r="8">
      <c r="A8">
        <v>2</v>
      </c>
      <c r="B8" t="s">
        <v>92</v>
      </c>
      <c r="C8" t="s">
        <v>88</v>
      </c>
      <c r="D8" s="11">
        <v>0</v>
      </c>
      <c r="E8" t="s">
        <v>34</v>
      </c>
      <c r="F8" t="s">
        <v>39</v>
      </c>
    </row>
    <row r="9">
      <c r="A9">
        <v>2</v>
      </c>
      <c r="B9" t="s">
        <v>93</v>
      </c>
      <c r="C9" t="s">
        <v>88</v>
      </c>
      <c r="D9" s="11">
        <v>0.001</v>
      </c>
      <c r="E9" t="s">
        <v>34</v>
      </c>
      <c r="F9" t="s">
        <v>44</v>
      </c>
    </row>
    <row r="10">
      <c r="A10">
        <v>2</v>
      </c>
      <c r="B10" t="s">
        <v>94</v>
      </c>
      <c r="C10" t="s">
        <v>88</v>
      </c>
      <c r="D10" s="11">
        <v>0.003</v>
      </c>
      <c r="E10" t="s">
        <v>34</v>
      </c>
      <c r="F10" t="s">
        <v>72</v>
      </c>
    </row>
    <row r="11">
      <c r="A11">
        <v>1</v>
      </c>
      <c r="B11" t="s">
        <v>95</v>
      </c>
      <c r="C11" t="s">
        <v>84</v>
      </c>
      <c r="D11" s="11">
        <v>1</v>
      </c>
      <c r="E11" t="s">
        <v>24</v>
      </c>
      <c r="F11" t="s">
        <v>85</v>
      </c>
    </row>
    <row r="12">
      <c r="A12">
        <v>2</v>
      </c>
      <c r="B12" t="s">
        <v>96</v>
      </c>
      <c r="C12" t="s">
        <v>84</v>
      </c>
      <c r="D12" s="11">
        <v>1</v>
      </c>
      <c r="E12" t="s">
        <v>24</v>
      </c>
      <c r="F12" t="s">
        <v>85</v>
      </c>
    </row>
    <row r="13">
      <c r="A13">
        <v>3</v>
      </c>
      <c r="B13" t="s">
        <v>97</v>
      </c>
      <c r="C13" t="s">
        <v>88</v>
      </c>
      <c r="D13" s="11">
        <v>0.03</v>
      </c>
      <c r="E13" t="s">
        <v>51</v>
      </c>
      <c r="F13" t="s">
        <v>50</v>
      </c>
    </row>
    <row r="14">
      <c r="A14">
        <v>3</v>
      </c>
      <c r="B14" t="s">
        <v>98</v>
      </c>
      <c r="C14" t="s">
        <v>88</v>
      </c>
      <c r="D14" s="11">
        <v>0.002</v>
      </c>
      <c r="E14" t="s">
        <v>47</v>
      </c>
      <c r="F14" t="s">
        <v>44</v>
      </c>
    </row>
    <row r="15">
      <c r="A15">
        <v>3</v>
      </c>
      <c r="B15" t="s">
        <v>99</v>
      </c>
      <c r="C15" t="s">
        <v>88</v>
      </c>
      <c r="D15" s="11">
        <v>0</v>
      </c>
      <c r="E15" t="s">
        <v>34</v>
      </c>
      <c r="F15" t="s">
        <v>75</v>
      </c>
    </row>
    <row r="16">
      <c r="A16">
        <v>3</v>
      </c>
      <c r="B16" t="s">
        <v>100</v>
      </c>
      <c r="C16" t="s">
        <v>88</v>
      </c>
      <c r="D16" s="11">
        <v>0</v>
      </c>
      <c r="E16" t="s">
        <v>34</v>
      </c>
      <c r="F16" t="s">
        <v>39</v>
      </c>
    </row>
    <row r="17">
      <c r="A17">
        <v>3</v>
      </c>
      <c r="B17" t="s">
        <v>101</v>
      </c>
      <c r="C17" t="s">
        <v>88</v>
      </c>
      <c r="D17" s="11">
        <v>0</v>
      </c>
      <c r="E17" t="s">
        <v>34</v>
      </c>
      <c r="F17" t="s">
        <v>39</v>
      </c>
    </row>
    <row r="18">
      <c r="A18">
        <v>3</v>
      </c>
      <c r="B18" t="s">
        <v>102</v>
      </c>
      <c r="C18" t="s">
        <v>88</v>
      </c>
      <c r="D18" s="11">
        <v>0.001</v>
      </c>
      <c r="E18" t="s">
        <v>34</v>
      </c>
      <c r="F18" t="s">
        <v>44</v>
      </c>
    </row>
    <row r="19">
      <c r="A19">
        <v>3</v>
      </c>
      <c r="B19" t="s">
        <v>103</v>
      </c>
      <c r="C19" t="s">
        <v>88</v>
      </c>
      <c r="D19" s="11">
        <v>0.003</v>
      </c>
      <c r="E19" t="s">
        <v>34</v>
      </c>
      <c r="F19" t="s">
        <v>72</v>
      </c>
    </row>
    <row r="20">
      <c r="A20">
        <v>2</v>
      </c>
      <c r="B20" t="s">
        <v>104</v>
      </c>
      <c r="C20" t="s">
        <v>88</v>
      </c>
      <c r="D20" s="11">
        <v>0.004</v>
      </c>
      <c r="E20" t="s">
        <v>34</v>
      </c>
      <c r="F20" t="s">
        <v>69</v>
      </c>
    </row>
    <row r="21">
      <c r="A21">
        <v>1</v>
      </c>
      <c r="B21" t="s">
        <v>105</v>
      </c>
      <c r="C21" t="s">
        <v>84</v>
      </c>
      <c r="D21" s="11">
        <v>1</v>
      </c>
      <c r="E21" t="s">
        <v>24</v>
      </c>
      <c r="F21" t="s">
        <v>85</v>
      </c>
    </row>
    <row r="22">
      <c r="A22">
        <v>2</v>
      </c>
      <c r="B22" t="s">
        <v>96</v>
      </c>
      <c r="C22" t="s">
        <v>84</v>
      </c>
      <c r="D22" s="11">
        <v>1</v>
      </c>
      <c r="E22" t="s">
        <v>24</v>
      </c>
      <c r="F22" t="s">
        <v>85</v>
      </c>
    </row>
    <row r="23">
      <c r="A23">
        <v>3</v>
      </c>
      <c r="B23" t="s">
        <v>97</v>
      </c>
      <c r="C23" t="s">
        <v>88</v>
      </c>
      <c r="D23" s="11">
        <v>0.03</v>
      </c>
      <c r="E23" t="s">
        <v>51</v>
      </c>
      <c r="F23" t="s">
        <v>50</v>
      </c>
    </row>
    <row r="24">
      <c r="A24">
        <v>3</v>
      </c>
      <c r="B24" t="s">
        <v>98</v>
      </c>
      <c r="C24" t="s">
        <v>88</v>
      </c>
      <c r="D24" s="11">
        <v>0.002</v>
      </c>
      <c r="E24" t="s">
        <v>47</v>
      </c>
      <c r="F24" t="s">
        <v>44</v>
      </c>
    </row>
    <row r="25">
      <c r="A25">
        <v>3</v>
      </c>
      <c r="B25" t="s">
        <v>99</v>
      </c>
      <c r="C25" t="s">
        <v>88</v>
      </c>
      <c r="D25" s="11">
        <v>0</v>
      </c>
      <c r="E25" t="s">
        <v>34</v>
      </c>
      <c r="F25" t="s">
        <v>75</v>
      </c>
    </row>
    <row r="26">
      <c r="A26">
        <v>3</v>
      </c>
      <c r="B26" t="s">
        <v>100</v>
      </c>
      <c r="C26" t="s">
        <v>88</v>
      </c>
      <c r="D26" s="11">
        <v>0</v>
      </c>
      <c r="E26" t="s">
        <v>34</v>
      </c>
      <c r="F26" t="s">
        <v>39</v>
      </c>
    </row>
    <row r="27">
      <c r="A27">
        <v>3</v>
      </c>
      <c r="B27" t="s">
        <v>101</v>
      </c>
      <c r="C27" t="s">
        <v>88</v>
      </c>
      <c r="D27" s="11">
        <v>0</v>
      </c>
      <c r="E27" t="s">
        <v>34</v>
      </c>
      <c r="F27" t="s">
        <v>39</v>
      </c>
    </row>
    <row r="28">
      <c r="A28">
        <v>3</v>
      </c>
      <c r="B28" t="s">
        <v>102</v>
      </c>
      <c r="C28" t="s">
        <v>88</v>
      </c>
      <c r="D28" s="11">
        <v>0.001</v>
      </c>
      <c r="E28" t="s">
        <v>34</v>
      </c>
      <c r="F28" t="s">
        <v>44</v>
      </c>
    </row>
    <row r="29">
      <c r="A29">
        <v>3</v>
      </c>
      <c r="B29" t="s">
        <v>103</v>
      </c>
      <c r="C29" t="s">
        <v>88</v>
      </c>
      <c r="D29" s="11">
        <v>0.003</v>
      </c>
      <c r="E29" t="s">
        <v>34</v>
      </c>
      <c r="F29" t="s">
        <v>72</v>
      </c>
    </row>
    <row r="30">
      <c r="A30">
        <v>2</v>
      </c>
      <c r="B30" t="s">
        <v>93</v>
      </c>
      <c r="C30" t="s">
        <v>88</v>
      </c>
      <c r="D30" s="11">
        <v>0.001</v>
      </c>
      <c r="E30" t="s">
        <v>34</v>
      </c>
      <c r="F30" t="s">
        <v>44</v>
      </c>
    </row>
    <row r="31">
      <c r="A31">
        <v>2</v>
      </c>
      <c r="B31" t="s">
        <v>106</v>
      </c>
      <c r="C31" t="s">
        <v>88</v>
      </c>
      <c r="D31" s="11">
        <v>0.002</v>
      </c>
      <c r="E31" t="s">
        <v>34</v>
      </c>
      <c r="F31" t="s">
        <v>33</v>
      </c>
    </row>
    <row r="32">
      <c r="A32">
        <v>2</v>
      </c>
      <c r="B32" t="s">
        <v>107</v>
      </c>
      <c r="C32" t="s">
        <v>88</v>
      </c>
      <c r="D32" s="11">
        <v>0.004</v>
      </c>
      <c r="E32" t="s">
        <v>34</v>
      </c>
      <c r="F32" t="s">
        <v>33</v>
      </c>
    </row>
    <row r="33">
      <c r="A33">
        <v>2</v>
      </c>
      <c r="B33" t="s">
        <v>108</v>
      </c>
      <c r="C33" t="s">
        <v>88</v>
      </c>
      <c r="D33" s="11">
        <v>0</v>
      </c>
      <c r="E33" t="s">
        <v>34</v>
      </c>
      <c r="F33" t="s">
        <v>57</v>
      </c>
    </row>
    <row r="34">
      <c r="A34">
        <v>1</v>
      </c>
      <c r="B34" t="s">
        <v>109</v>
      </c>
      <c r="C34" t="s">
        <v>84</v>
      </c>
      <c r="D34" s="11">
        <v>1</v>
      </c>
      <c r="E34" t="s">
        <v>24</v>
      </c>
      <c r="F34" t="s">
        <v>85</v>
      </c>
    </row>
    <row r="35">
      <c r="A35">
        <v>2</v>
      </c>
      <c r="B35" t="s">
        <v>96</v>
      </c>
      <c r="C35" t="s">
        <v>84</v>
      </c>
      <c r="D35" s="11">
        <v>1</v>
      </c>
      <c r="E35" t="s">
        <v>24</v>
      </c>
      <c r="F35" t="s">
        <v>85</v>
      </c>
    </row>
    <row r="36">
      <c r="A36">
        <v>3</v>
      </c>
      <c r="B36" t="s">
        <v>97</v>
      </c>
      <c r="C36" t="s">
        <v>88</v>
      </c>
      <c r="D36" s="11">
        <v>0.03</v>
      </c>
      <c r="E36" t="s">
        <v>51</v>
      </c>
      <c r="F36" t="s">
        <v>50</v>
      </c>
    </row>
    <row r="37">
      <c r="A37">
        <v>3</v>
      </c>
      <c r="B37" t="s">
        <v>98</v>
      </c>
      <c r="C37" t="s">
        <v>88</v>
      </c>
      <c r="D37" s="11">
        <v>0.002</v>
      </c>
      <c r="E37" t="s">
        <v>47</v>
      </c>
      <c r="F37" t="s">
        <v>44</v>
      </c>
    </row>
    <row r="38">
      <c r="A38">
        <v>3</v>
      </c>
      <c r="B38" t="s">
        <v>99</v>
      </c>
      <c r="C38" t="s">
        <v>88</v>
      </c>
      <c r="D38" s="11">
        <v>0</v>
      </c>
      <c r="E38" t="s">
        <v>34</v>
      </c>
      <c r="F38" t="s">
        <v>75</v>
      </c>
    </row>
    <row r="39">
      <c r="A39">
        <v>3</v>
      </c>
      <c r="B39" t="s">
        <v>100</v>
      </c>
      <c r="C39" t="s">
        <v>88</v>
      </c>
      <c r="D39" s="11">
        <v>0</v>
      </c>
      <c r="E39" t="s">
        <v>34</v>
      </c>
      <c r="F39" t="s">
        <v>39</v>
      </c>
    </row>
    <row r="40">
      <c r="A40">
        <v>3</v>
      </c>
      <c r="B40" t="s">
        <v>101</v>
      </c>
      <c r="C40" t="s">
        <v>88</v>
      </c>
      <c r="D40" s="11">
        <v>0</v>
      </c>
      <c r="E40" t="s">
        <v>34</v>
      </c>
      <c r="F40" t="s">
        <v>39</v>
      </c>
    </row>
    <row r="41">
      <c r="A41">
        <v>3</v>
      </c>
      <c r="B41" t="s">
        <v>102</v>
      </c>
      <c r="C41" t="s">
        <v>88</v>
      </c>
      <c r="D41" s="11">
        <v>0.001</v>
      </c>
      <c r="E41" t="s">
        <v>34</v>
      </c>
      <c r="F41" t="s">
        <v>44</v>
      </c>
    </row>
    <row r="42">
      <c r="A42">
        <v>3</v>
      </c>
      <c r="B42" t="s">
        <v>103</v>
      </c>
      <c r="C42" t="s">
        <v>88</v>
      </c>
      <c r="D42" s="11">
        <v>0.003</v>
      </c>
      <c r="E42" t="s">
        <v>34</v>
      </c>
      <c r="F42" t="s">
        <v>72</v>
      </c>
    </row>
    <row r="43">
      <c r="A43">
        <v>2</v>
      </c>
      <c r="B43" t="s">
        <v>110</v>
      </c>
      <c r="C43" t="s">
        <v>88</v>
      </c>
      <c r="D43" s="11">
        <v>0.004</v>
      </c>
      <c r="E43" t="s">
        <v>34</v>
      </c>
      <c r="F43" t="s">
        <v>57</v>
      </c>
    </row>
    <row r="44">
      <c r="A44">
        <v>2</v>
      </c>
      <c r="B44" t="s">
        <v>111</v>
      </c>
      <c r="C44" t="s">
        <v>88</v>
      </c>
      <c r="D44" s="11">
        <v>0.008</v>
      </c>
      <c r="E44" t="s">
        <v>34</v>
      </c>
      <c r="F44" t="s">
        <v>78</v>
      </c>
    </row>
    <row r="45">
      <c r="A45">
        <v>1</v>
      </c>
      <c r="B45" t="s">
        <v>112</v>
      </c>
      <c r="C45" t="s">
        <v>84</v>
      </c>
      <c r="D45" s="11">
        <v>1</v>
      </c>
      <c r="E45" t="s">
        <v>24</v>
      </c>
      <c r="F45" t="s">
        <v>85</v>
      </c>
    </row>
    <row r="46">
      <c r="A46">
        <v>2</v>
      </c>
      <c r="B46" t="s">
        <v>96</v>
      </c>
      <c r="C46" t="s">
        <v>84</v>
      </c>
      <c r="D46" s="11">
        <v>1</v>
      </c>
      <c r="E46" t="s">
        <v>24</v>
      </c>
      <c r="F46" t="s">
        <v>85</v>
      </c>
    </row>
    <row r="47">
      <c r="A47">
        <v>3</v>
      </c>
      <c r="B47" t="s">
        <v>97</v>
      </c>
      <c r="C47" t="s">
        <v>88</v>
      </c>
      <c r="D47" s="11">
        <v>0.03</v>
      </c>
      <c r="E47" t="s">
        <v>51</v>
      </c>
      <c r="F47" t="s">
        <v>50</v>
      </c>
    </row>
    <row r="48">
      <c r="A48">
        <v>3</v>
      </c>
      <c r="B48" t="s">
        <v>98</v>
      </c>
      <c r="C48" t="s">
        <v>88</v>
      </c>
      <c r="D48" s="11">
        <v>0.002</v>
      </c>
      <c r="E48" t="s">
        <v>47</v>
      </c>
      <c r="F48" t="s">
        <v>44</v>
      </c>
    </row>
    <row r="49">
      <c r="A49">
        <v>3</v>
      </c>
      <c r="B49" t="s">
        <v>99</v>
      </c>
      <c r="C49" t="s">
        <v>88</v>
      </c>
      <c r="D49" s="11">
        <v>0</v>
      </c>
      <c r="E49" t="s">
        <v>34</v>
      </c>
      <c r="F49" t="s">
        <v>75</v>
      </c>
    </row>
    <row r="50">
      <c r="A50">
        <v>3</v>
      </c>
      <c r="B50" t="s">
        <v>100</v>
      </c>
      <c r="C50" t="s">
        <v>88</v>
      </c>
      <c r="D50" s="11">
        <v>0</v>
      </c>
      <c r="E50" t="s">
        <v>34</v>
      </c>
      <c r="F50" t="s">
        <v>39</v>
      </c>
    </row>
    <row r="51">
      <c r="A51">
        <v>3</v>
      </c>
      <c r="B51" t="s">
        <v>101</v>
      </c>
      <c r="C51" t="s">
        <v>88</v>
      </c>
      <c r="D51" s="11">
        <v>0</v>
      </c>
      <c r="E51" t="s">
        <v>34</v>
      </c>
      <c r="F51" t="s">
        <v>39</v>
      </c>
    </row>
    <row r="52">
      <c r="A52">
        <v>3</v>
      </c>
      <c r="B52" t="s">
        <v>102</v>
      </c>
      <c r="C52" t="s">
        <v>88</v>
      </c>
      <c r="D52" s="11">
        <v>0.001</v>
      </c>
      <c r="E52" t="s">
        <v>34</v>
      </c>
      <c r="F52" t="s">
        <v>44</v>
      </c>
    </row>
    <row r="53">
      <c r="A53">
        <v>3</v>
      </c>
      <c r="B53" t="s">
        <v>103</v>
      </c>
      <c r="C53" t="s">
        <v>88</v>
      </c>
      <c r="D53" s="11">
        <v>0.003</v>
      </c>
      <c r="E53" t="s">
        <v>34</v>
      </c>
      <c r="F53" t="s">
        <v>72</v>
      </c>
    </row>
    <row r="54">
      <c r="A54">
        <v>2</v>
      </c>
      <c r="B54" t="s">
        <v>106</v>
      </c>
      <c r="C54" t="s">
        <v>88</v>
      </c>
      <c r="D54" s="11">
        <v>0.001</v>
      </c>
      <c r="E54" t="s">
        <v>34</v>
      </c>
      <c r="F54" t="s">
        <v>33</v>
      </c>
    </row>
    <row r="55">
      <c r="A55">
        <v>2</v>
      </c>
      <c r="B55" t="s">
        <v>107</v>
      </c>
      <c r="C55" t="s">
        <v>88</v>
      </c>
      <c r="D55" s="11">
        <v>0.003</v>
      </c>
      <c r="E55" t="s">
        <v>34</v>
      </c>
      <c r="F55" t="s">
        <v>33</v>
      </c>
    </row>
    <row r="56">
      <c r="A56">
        <v>2</v>
      </c>
      <c r="B56" t="s">
        <v>113</v>
      </c>
      <c r="C56" t="s">
        <v>88</v>
      </c>
      <c r="D56" s="11">
        <v>0.003</v>
      </c>
      <c r="E56" t="s">
        <v>34</v>
      </c>
      <c r="F56" t="s">
        <v>57</v>
      </c>
    </row>
    <row r="57">
      <c r="A57">
        <v>2</v>
      </c>
      <c r="B57" t="s">
        <v>108</v>
      </c>
      <c r="C57" t="s">
        <v>88</v>
      </c>
      <c r="D57" s="11">
        <v>0.001</v>
      </c>
      <c r="E57" t="s">
        <v>34</v>
      </c>
      <c r="F57" t="s">
        <v>57</v>
      </c>
    </row>
    <row r="58">
      <c r="A58">
        <v>1</v>
      </c>
      <c r="B58" t="s">
        <v>114</v>
      </c>
      <c r="C58" t="s">
        <v>84</v>
      </c>
      <c r="D58" s="11">
        <v>1</v>
      </c>
      <c r="E58" t="s">
        <v>24</v>
      </c>
      <c r="F58" t="s">
        <v>85</v>
      </c>
    </row>
    <row r="59">
      <c r="A59">
        <v>2</v>
      </c>
      <c r="B59" t="s">
        <v>96</v>
      </c>
      <c r="C59" t="s">
        <v>84</v>
      </c>
      <c r="D59" s="11">
        <v>1</v>
      </c>
      <c r="E59" t="s">
        <v>24</v>
      </c>
      <c r="F59" t="s">
        <v>85</v>
      </c>
    </row>
    <row r="60">
      <c r="A60">
        <v>3</v>
      </c>
      <c r="B60" t="s">
        <v>97</v>
      </c>
      <c r="C60" t="s">
        <v>88</v>
      </c>
      <c r="D60" s="11">
        <v>0.03</v>
      </c>
      <c r="E60" t="s">
        <v>51</v>
      </c>
      <c r="F60" t="s">
        <v>50</v>
      </c>
    </row>
    <row r="61">
      <c r="A61">
        <v>3</v>
      </c>
      <c r="B61" t="s">
        <v>98</v>
      </c>
      <c r="C61" t="s">
        <v>88</v>
      </c>
      <c r="D61" s="11">
        <v>0.002</v>
      </c>
      <c r="E61" t="s">
        <v>47</v>
      </c>
      <c r="F61" t="s">
        <v>44</v>
      </c>
    </row>
    <row r="62">
      <c r="A62">
        <v>3</v>
      </c>
      <c r="B62" t="s">
        <v>99</v>
      </c>
      <c r="C62" t="s">
        <v>88</v>
      </c>
      <c r="D62" s="11">
        <v>0</v>
      </c>
      <c r="E62" t="s">
        <v>34</v>
      </c>
      <c r="F62" t="s">
        <v>75</v>
      </c>
    </row>
    <row r="63">
      <c r="A63">
        <v>3</v>
      </c>
      <c r="B63" t="s">
        <v>100</v>
      </c>
      <c r="C63" t="s">
        <v>88</v>
      </c>
      <c r="D63" s="11">
        <v>0</v>
      </c>
      <c r="E63" t="s">
        <v>34</v>
      </c>
      <c r="F63" t="s">
        <v>39</v>
      </c>
    </row>
    <row r="64">
      <c r="A64">
        <v>3</v>
      </c>
      <c r="B64" t="s">
        <v>101</v>
      </c>
      <c r="C64" t="s">
        <v>88</v>
      </c>
      <c r="D64" s="11">
        <v>0</v>
      </c>
      <c r="E64" t="s">
        <v>34</v>
      </c>
      <c r="F64" t="s">
        <v>39</v>
      </c>
    </row>
    <row r="65">
      <c r="A65">
        <v>3</v>
      </c>
      <c r="B65" t="s">
        <v>102</v>
      </c>
      <c r="C65" t="s">
        <v>88</v>
      </c>
      <c r="D65" s="11">
        <v>0.001</v>
      </c>
      <c r="E65" t="s">
        <v>34</v>
      </c>
      <c r="F65" t="s">
        <v>44</v>
      </c>
    </row>
    <row r="66">
      <c r="A66">
        <v>3</v>
      </c>
      <c r="B66" t="s">
        <v>103</v>
      </c>
      <c r="C66" t="s">
        <v>88</v>
      </c>
      <c r="D66" s="11">
        <v>0.003</v>
      </c>
      <c r="E66" t="s">
        <v>34</v>
      </c>
      <c r="F66" t="s">
        <v>72</v>
      </c>
    </row>
    <row r="67">
      <c r="A67">
        <v>2</v>
      </c>
      <c r="B67" t="s">
        <v>115</v>
      </c>
      <c r="C67" t="s">
        <v>88</v>
      </c>
      <c r="D67" s="11">
        <v>0.005</v>
      </c>
      <c r="E67" t="s">
        <v>51</v>
      </c>
      <c r="F67" t="s">
        <v>54</v>
      </c>
    </row>
    <row r="68">
      <c r="A68">
        <v>1</v>
      </c>
      <c r="B68" t="s">
        <v>116</v>
      </c>
      <c r="C68" t="s">
        <v>84</v>
      </c>
      <c r="D68" s="11">
        <v>1</v>
      </c>
      <c r="E68" t="s">
        <v>24</v>
      </c>
      <c r="F68" t="s">
        <v>85</v>
      </c>
    </row>
    <row r="69">
      <c r="A69">
        <v>2</v>
      </c>
      <c r="B69" t="s">
        <v>96</v>
      </c>
      <c r="C69" t="s">
        <v>84</v>
      </c>
      <c r="D69" s="11">
        <v>1</v>
      </c>
      <c r="E69" t="s">
        <v>24</v>
      </c>
      <c r="F69" t="s">
        <v>85</v>
      </c>
    </row>
    <row r="70">
      <c r="A70">
        <v>3</v>
      </c>
      <c r="B70" t="s">
        <v>97</v>
      </c>
      <c r="C70" t="s">
        <v>88</v>
      </c>
      <c r="D70" s="11">
        <v>0.03</v>
      </c>
      <c r="E70" t="s">
        <v>51</v>
      </c>
      <c r="F70" t="s">
        <v>50</v>
      </c>
    </row>
    <row r="71">
      <c r="A71">
        <v>3</v>
      </c>
      <c r="B71" t="s">
        <v>98</v>
      </c>
      <c r="C71" t="s">
        <v>88</v>
      </c>
      <c r="D71" s="11">
        <v>0.002</v>
      </c>
      <c r="E71" t="s">
        <v>47</v>
      </c>
      <c r="F71" t="s">
        <v>44</v>
      </c>
    </row>
    <row r="72">
      <c r="A72">
        <v>3</v>
      </c>
      <c r="B72" t="s">
        <v>99</v>
      </c>
      <c r="C72" t="s">
        <v>88</v>
      </c>
      <c r="D72" s="11">
        <v>0</v>
      </c>
      <c r="E72" t="s">
        <v>34</v>
      </c>
      <c r="F72" t="s">
        <v>75</v>
      </c>
    </row>
    <row r="73">
      <c r="A73">
        <v>3</v>
      </c>
      <c r="B73" t="s">
        <v>100</v>
      </c>
      <c r="C73" t="s">
        <v>88</v>
      </c>
      <c r="D73" s="11">
        <v>0</v>
      </c>
      <c r="E73" t="s">
        <v>34</v>
      </c>
      <c r="F73" t="s">
        <v>39</v>
      </c>
    </row>
    <row r="74">
      <c r="A74">
        <v>3</v>
      </c>
      <c r="B74" t="s">
        <v>101</v>
      </c>
      <c r="C74" t="s">
        <v>88</v>
      </c>
      <c r="D74" s="11">
        <v>0</v>
      </c>
      <c r="E74" t="s">
        <v>34</v>
      </c>
      <c r="F74" t="s">
        <v>39</v>
      </c>
    </row>
    <row r="75">
      <c r="A75">
        <v>3</v>
      </c>
      <c r="B75" t="s">
        <v>102</v>
      </c>
      <c r="C75" t="s">
        <v>88</v>
      </c>
      <c r="D75" s="11">
        <v>0.001</v>
      </c>
      <c r="E75" t="s">
        <v>34</v>
      </c>
      <c r="F75" t="s">
        <v>44</v>
      </c>
    </row>
    <row r="76">
      <c r="A76">
        <v>3</v>
      </c>
      <c r="B76" t="s">
        <v>103</v>
      </c>
      <c r="C76" t="s">
        <v>88</v>
      </c>
      <c r="D76" s="11">
        <v>0.003</v>
      </c>
      <c r="E76" t="s">
        <v>34</v>
      </c>
      <c r="F76" t="s">
        <v>72</v>
      </c>
    </row>
    <row r="77">
      <c r="A77">
        <v>2</v>
      </c>
      <c r="B77" t="s">
        <v>108</v>
      </c>
      <c r="C77" t="s">
        <v>88</v>
      </c>
      <c r="D77" s="11">
        <v>0.003</v>
      </c>
      <c r="E77" t="s">
        <v>34</v>
      </c>
      <c r="F77" t="s">
        <v>57</v>
      </c>
    </row>
    <row r="78">
      <c r="A78">
        <v>2</v>
      </c>
      <c r="B78" t="s">
        <v>117</v>
      </c>
      <c r="C78" t="s">
        <v>84</v>
      </c>
      <c r="D78" s="11">
        <v>0</v>
      </c>
      <c r="E78" t="s">
        <v>34</v>
      </c>
      <c r="F78" t="s">
        <v>118</v>
      </c>
    </row>
    <row r="79">
      <c r="A79">
        <v>3</v>
      </c>
      <c r="B79" t="s">
        <v>119</v>
      </c>
      <c r="C79" t="s">
        <v>88</v>
      </c>
      <c r="D79" s="11">
        <v>0</v>
      </c>
      <c r="E79" t="s">
        <v>34</v>
      </c>
      <c r="F79" t="s">
        <v>57</v>
      </c>
    </row>
    <row r="80">
      <c r="A80">
        <v>3</v>
      </c>
      <c r="B80" t="s">
        <v>120</v>
      </c>
      <c r="C80" t="s">
        <v>88</v>
      </c>
      <c r="D80" s="11">
        <v>0</v>
      </c>
      <c r="E80" t="s">
        <v>34</v>
      </c>
      <c r="F80"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t="s">
        <v>127</v>
      </c>
      <c r="D2" t="s" s="14">
        <v>128</v>
      </c>
      <c r="E2" t="s" s="14"/>
      <c r="F2"/>
    </row>
    <row r="3">
      <c r="A3" t="s">
        <v>2</v>
      </c>
      <c r="B3">
        <v>1</v>
      </c>
      <c r="C3"/>
      <c r="D3" t="inlineStr" s="14">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4"/>
      <c r="F3"/>
    </row>
    <row r="4">
      <c r="A4" t="s">
        <v>129</v>
      </c>
      <c r="B4">
        <v>1</v>
      </c>
      <c r="C4"/>
      <c r="D4" t="s" s="14">
        <v>130</v>
      </c>
      <c r="E4" t="s" s="14"/>
      <c r="F4"/>
    </row>
    <row r="5">
      <c r="A5" t="s">
        <v>131</v>
      </c>
      <c r="B5">
        <v>1</v>
      </c>
      <c r="C5"/>
      <c r="D5" t="inlineStr" s="14">
        <is>
          <t>Au mixeur, hacher les câpres, les cornichons et les fines herbes préalablement lavées et désinfectées suivant la procédure indiquée. Incorporer à la mayonnaise de base la moutarde et le hachis d'aromates et de condiments.</t>
        </is>
      </c>
      <c r="E5" t="s" s="14"/>
      <c r="F5"/>
    </row>
    <row r="6">
      <c r="A6" t="s">
        <v>132</v>
      </c>
      <c r="B6">
        <v>1</v>
      </c>
      <c r="C6"/>
      <c r="D6" t="s" s="14">
        <v>133</v>
      </c>
      <c r="E6" t="s" s="14"/>
      <c r="F6"/>
    </row>
    <row r="7">
      <c r="A7" t="s">
        <v>134</v>
      </c>
      <c r="B7">
        <v>1</v>
      </c>
      <c r="C7"/>
      <c r="D7" t="inlineStr" s="14">
        <is>
          <t>Au mixeur, hacher les câpres, les oignons et les aromates préalablement lavés et désinfectés suivant la procédure indiquée. Incorporer les éléments hachés à la mayonnaise de base.</t>
        </is>
      </c>
      <c r="E7" t="s" s="14"/>
      <c r="F7"/>
    </row>
    <row r="8">
      <c r="A8" t="s">
        <v>135</v>
      </c>
      <c r="B8">
        <v>1</v>
      </c>
      <c r="C8"/>
      <c r="D8" t="inlineStr" s="14">
        <is>
          <t>Laver et désinfecter une calotte et un fouet comme l'indique la procédure. Dans la calotte, monter la crème fleurette. Ajouter délicatement la crème fouettée à la mayonnaise à l'aide du fouet.</t>
        </is>
      </c>
      <c r="E8" t="s" s="14"/>
      <c r="F8"/>
    </row>
    <row r="9">
      <c r="A9" t="s">
        <v>136</v>
      </c>
      <c r="B9">
        <v>1</v>
      </c>
      <c r="C9"/>
      <c r="D9" t="s" s="14">
        <v>137</v>
      </c>
      <c r="E9" t="s" s="14">
        <v>138</v>
      </c>
      <c r="F9"/>
    </row>
    <row r="10">
      <c r="A10" t="s">
        <v>139</v>
      </c>
      <c r="B10">
        <v>1</v>
      </c>
      <c r="C10" t="s">
        <v>140</v>
      </c>
      <c r="D10" t="s" s="14">
        <v>141</v>
      </c>
      <c r="E10" t="s" s="14"/>
      <c r="F10"/>
    </row>
    <row r="11">
      <c r="A11" t="s">
        <v>139</v>
      </c>
      <c r="B11">
        <v>2</v>
      </c>
      <c r="C11" t="s">
        <v>142</v>
      </c>
      <c r="D11" t="s" s="14">
        <v>143</v>
      </c>
      <c r="E11" t="s" s="14"/>
      <c r="F11"/>
    </row>
    <row r="12">
      <c r="A12" t="s">
        <v>139</v>
      </c>
      <c r="B12">
        <v>3</v>
      </c>
      <c r="C12"/>
      <c r="D12" t="s" s="14">
        <v>144</v>
      </c>
      <c r="E12" t="s" s="14"/>
      <c r="F12"/>
    </row>
    <row r="13">
      <c r="A13" t="s">
        <v>139</v>
      </c>
      <c r="B13">
        <v>4</v>
      </c>
      <c r="C13" t="s">
        <v>145</v>
      </c>
      <c r="D13" t="inlineStr" s="14">
        <is>
          <t>Chauffer tout doucement le jus jusqu'à la température de 70°C — le liquide se clarifie de lui-même : un gel très vert apparaît à la surface et le reste du liquide devient transparent.</t>
        </is>
      </c>
      <c r="E13" t="s" s="14">
        <v>146</v>
      </c>
      <c r="F13"/>
    </row>
    <row r="14">
      <c r="A14" t="s">
        <v>139</v>
      </c>
      <c r="B14">
        <v>5</v>
      </c>
      <c r="C14" t="s">
        <v>147</v>
      </c>
      <c r="D14" t="inlineStr" s="14">
        <is>
          <t>Égoutter très délicatement le gel sur une étamine ou un linge très propre et humide. Éviter de remuer le liquide pour ne pas redisperser le gel. Utiliser immédiatement ou réserver bien enveloppé à l'abri de l'air en enceinte réfrigérée.</t>
        </is>
      </c>
      <c r="E14" t="s" s="14">
        <v>148</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6"/>
  <cols>
    <col min="1" max="1" width="22" customWidth="1"/>
    <col min="2" max="2" width="52" customWidth="1"/>
    <col min="3" max="3" width="14" customWidth="1"/>
    <col min="4" max="4" width="10" customWidth="1"/>
  </cols>
  <sheetData>
    <row r="1" customHeight="1" ht="24">
      <c r="A1" t="s" s="7">
        <v>149</v>
      </c>
      <c r="B1"/>
      <c r="C1"/>
      <c r="D1"/>
    </row>
    <row r="2">
      <c r="A2" t="str" s="15">
        <f>"GRO_CDC_203 · GRO.SAUCES · référence : "&amp;Besoins!B3&amp;" "&amp;Besoins!C3&amp;" · multiplicateur réglable sur la feuille ""Besoins"""</f>
        <v>GRO_CDC_203 · GRO.SAUCES · référence : 100 pc · multiplicateur réglable sur la feuille </v>
      </c>
      <c r="B2"/>
      <c r="C2"/>
      <c r="D2"/>
    </row>
    <row r="3">
      <c r="A3"/>
      <c r="B3"/>
      <c r="C3"/>
      <c r="D3"/>
    </row>
    <row r="4">
      <c r="A4" t="s" s="16">
        <v>150</v>
      </c>
      <c r="B4"/>
      <c r="C4"/>
      <c r="D4"/>
    </row>
    <row r="5">
      <c r="A5" t="s" s="17">
        <v>151</v>
      </c>
      <c r="B5" t="str" s="14">
        <f>"[COLLER] "&amp;Procedure!D2</f>
        <v>[COLLER] Voir La Cuisine de Collectivité (Grossmann &amp; Le Franc, BPI) pour la technique complète.</v>
      </c>
      <c r="C5"/>
      <c r="D5"/>
    </row>
    <row r="6">
      <c r="A6"/>
      <c r="B6"/>
      <c r="C6"/>
      <c r="D6"/>
    </row>
    <row r="7">
      <c r="A7" t="s" s="16">
        <v>152</v>
      </c>
      <c r="B7"/>
      <c r="C7"/>
      <c r="D7"/>
    </row>
    <row r="8">
      <c r="A8" t="s" s="17">
        <v>151</v>
      </c>
      <c r="B8" t="str" s="14">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8"/>
      <c r="D8"/>
    </row>
    <row r="9">
      <c r="A9"/>
      <c r="B9" t="s">
        <v>153</v>
      </c>
      <c r="C9" s="11">
        <f>'Besoins'!$B$2*0.03</f>
        <v>0.03</v>
      </c>
      <c r="D9" t="s">
        <v>51</v>
      </c>
    </row>
    <row r="10">
      <c r="A10"/>
      <c r="B10" t="s">
        <v>154</v>
      </c>
      <c r="C10" s="11">
        <f>'Besoins'!$B$2*0.002</f>
        <v>0.002</v>
      </c>
      <c r="D10" t="s">
        <v>47</v>
      </c>
    </row>
    <row r="11">
      <c r="A11"/>
      <c r="B11" t="s">
        <v>155</v>
      </c>
      <c r="C11" s="11">
        <f>'Besoins'!$B$2*0.00015</f>
        <v>0.00015</v>
      </c>
      <c r="D11" t="s">
        <v>34</v>
      </c>
    </row>
    <row r="12">
      <c r="A12"/>
      <c r="B12" t="s">
        <v>156</v>
      </c>
      <c r="C12" s="11">
        <f>'Besoins'!$B$2*0.00006</f>
        <v>0.00006</v>
      </c>
      <c r="D12" t="s">
        <v>34</v>
      </c>
    </row>
    <row r="13">
      <c r="A13"/>
      <c r="B13" t="s">
        <v>157</v>
      </c>
      <c r="C13" s="11">
        <f>'Besoins'!$B$2*0.00001</f>
        <v>0.00001</v>
      </c>
      <c r="D13" t="s">
        <v>34</v>
      </c>
    </row>
    <row r="14">
      <c r="A14"/>
      <c r="B14" t="s">
        <v>158</v>
      </c>
      <c r="C14" s="11">
        <f>'Besoins'!$B$2*0.0009</f>
        <v>0.0009</v>
      </c>
      <c r="D14" t="s">
        <v>34</v>
      </c>
    </row>
    <row r="15">
      <c r="A15"/>
      <c r="B15" t="s">
        <v>159</v>
      </c>
      <c r="C15" s="11">
        <f>'Besoins'!$B$2*0.0025</f>
        <v>0.0025</v>
      </c>
      <c r="D15" t="s">
        <v>34</v>
      </c>
    </row>
    <row r="16">
      <c r="A16"/>
      <c r="B16"/>
      <c r="C16"/>
      <c r="D16"/>
    </row>
    <row r="17">
      <c r="A17" t="s" s="16">
        <v>160</v>
      </c>
      <c r="B17"/>
      <c r="C17"/>
      <c r="D17"/>
    </row>
    <row r="18">
      <c r="A18" t="s" s="17">
        <v>151</v>
      </c>
      <c r="B18" t="str" s="14">
        <f>Procedure!D4</f>
        <v>Comme la sauce mayonnaise de base. Mélanger le miel aux éléments du départ.</v>
      </c>
      <c r="C18"/>
      <c r="D18"/>
    </row>
    <row r="19">
      <c r="A19"/>
      <c r="B19" t="s">
        <v>161</v>
      </c>
      <c r="C19" s="11">
        <f>'Besoins'!$B$2*1</f>
        <v>1</v>
      </c>
      <c r="D19" t="s">
        <v>24</v>
      </c>
    </row>
    <row r="20">
      <c r="A20"/>
      <c r="B20" t="str">
        <f>Besoins!B20</f>
        <v>Miel de tournesol cristallisé</v>
      </c>
      <c r="C20" s="11">
        <f>Besoins!E20</f>
        <v>0.004</v>
      </c>
      <c r="D20" t="str">
        <f>Besoins!F20</f>
        <v>kg</v>
      </c>
    </row>
    <row r="21">
      <c r="A21"/>
      <c r="B21"/>
      <c r="C21"/>
      <c r="D21"/>
    </row>
    <row r="22">
      <c r="A22" t="s" s="16">
        <v>162</v>
      </c>
      <c r="B22"/>
      <c r="C22"/>
      <c r="D22"/>
    </row>
    <row r="23">
      <c r="A23" t="s" s="17">
        <v>151</v>
      </c>
      <c r="B23" t="str" s="14">
        <f>Procedure!D5</f>
        <v>Au mixeur, hacher les câpres, les cornichons et les fines herbes préalablement lavées et désinfectées suivant la procédure indiquée. Incorporer à la mayonnaise de base la moutarde et le hachis d'aromates et de condiments.</v>
      </c>
      <c r="C23"/>
      <c r="D23"/>
    </row>
    <row r="24">
      <c r="A24"/>
      <c r="B24" t="s">
        <v>161</v>
      </c>
      <c r="C24" s="11">
        <f>'Besoins'!$B$2*1</f>
        <v>1</v>
      </c>
      <c r="D24" t="s">
        <v>24</v>
      </c>
    </row>
    <row r="25">
      <c r="A25"/>
      <c r="B25" t="s">
        <v>158</v>
      </c>
      <c r="C25" s="11">
        <f>'Besoins'!$B$2*0.0009</f>
        <v>0.0009</v>
      </c>
      <c r="D25" t="s">
        <v>34</v>
      </c>
    </row>
    <row r="26">
      <c r="A26"/>
      <c r="B26" t="s">
        <v>163</v>
      </c>
      <c r="C26" s="11">
        <f>'Besoins'!$B$2*0.0015</f>
        <v>0.0015</v>
      </c>
      <c r="D26" t="s">
        <v>34</v>
      </c>
    </row>
    <row r="27">
      <c r="A27"/>
      <c r="B27" t="s">
        <v>164</v>
      </c>
      <c r="C27" s="11">
        <f>'Besoins'!$B$2*0.004</f>
        <v>0.004</v>
      </c>
      <c r="D27" t="s">
        <v>34</v>
      </c>
    </row>
    <row r="28">
      <c r="A28"/>
      <c r="B28" t="s">
        <v>165</v>
      </c>
      <c r="C28" s="11">
        <f>'Besoins'!$B$2*0.0002</f>
        <v>0.0002</v>
      </c>
      <c r="D28" t="s">
        <v>34</v>
      </c>
    </row>
    <row r="29">
      <c r="A29"/>
      <c r="B29"/>
      <c r="C29"/>
      <c r="D29"/>
    </row>
    <row r="30">
      <c r="A30" t="s" s="16">
        <v>166</v>
      </c>
      <c r="B30"/>
      <c r="C30"/>
      <c r="D30"/>
    </row>
    <row r="31">
      <c r="A31" t="s" s="17">
        <v>151</v>
      </c>
      <c r="B31" t="str" s="14">
        <f>Procedure!D6</f>
        <v>Incorporer à la mayonnaise de base les poivrons préalablement lavés, désinfectés, épépinés et taillés en petits cubes, ainsi que les dés de tomates décongelés.</v>
      </c>
      <c r="C31"/>
      <c r="D31"/>
    </row>
    <row r="32">
      <c r="A32"/>
      <c r="B32" t="s">
        <v>161</v>
      </c>
      <c r="C32" s="11">
        <f>'Besoins'!$B$2*1</f>
        <v>1</v>
      </c>
      <c r="D32" t="s">
        <v>24</v>
      </c>
    </row>
    <row r="33">
      <c r="A33"/>
      <c r="B33" t="str">
        <f>Besoins!B19</f>
        <v>POIVRON rouge Maroc cat.I gros</v>
      </c>
      <c r="C33" s="11">
        <f>Besoins!E19</f>
        <v>0.004</v>
      </c>
      <c r="D33" t="str">
        <f>Besoins!F19</f>
        <v>kg</v>
      </c>
    </row>
    <row r="34">
      <c r="A34"/>
      <c r="B34" t="str">
        <f>Besoins!B23</f>
        <v>Tomates en dés surgelées IQF</v>
      </c>
      <c r="C34" s="11">
        <f>Besoins!E23</f>
        <v>0.0075</v>
      </c>
      <c r="D34" t="str">
        <f>Besoins!F23</f>
        <v>kg</v>
      </c>
    </row>
    <row r="35">
      <c r="A35"/>
      <c r="B35"/>
      <c r="C35"/>
      <c r="D35"/>
    </row>
    <row r="36">
      <c r="A36" t="s" s="16">
        <v>167</v>
      </c>
      <c r="B36"/>
      <c r="C36"/>
      <c r="D36"/>
    </row>
    <row r="37">
      <c r="A37" t="s" s="17">
        <v>151</v>
      </c>
      <c r="B37" t="str" s="14">
        <f>Procedure!D7</f>
        <v>Au mixeur, hacher les câpres, les oignons et les aromates préalablement lavés et désinfectés suivant la procédure indiquée. Incorporer les éléments hachés à la mayonnaise de base.</v>
      </c>
      <c r="C37"/>
      <c r="D37"/>
    </row>
    <row r="38">
      <c r="A38"/>
      <c r="B38" t="s">
        <v>161</v>
      </c>
      <c r="C38" s="11">
        <f>'Besoins'!$B$2*1</f>
        <v>1</v>
      </c>
      <c r="D38" t="s">
        <v>24</v>
      </c>
    </row>
    <row r="39">
      <c r="A39"/>
      <c r="B39" t="s">
        <v>163</v>
      </c>
      <c r="C39" s="11">
        <f>'Besoins'!$B$2*0.001</f>
        <v>0.001</v>
      </c>
      <c r="D39" t="s">
        <v>34</v>
      </c>
    </row>
    <row r="40">
      <c r="A40"/>
      <c r="B40" t="s">
        <v>164</v>
      </c>
      <c r="C40" s="11">
        <f>'Besoins'!$B$2*0.003</f>
        <v>0.003</v>
      </c>
      <c r="D40" t="s">
        <v>34</v>
      </c>
    </row>
    <row r="41">
      <c r="A41"/>
      <c r="B41" t="str">
        <f>Besoins!B18</f>
        <v>OIGNON jaune France cat.I 60-80mm</v>
      </c>
      <c r="C41" s="11">
        <f>Besoins!E18</f>
        <v>0.003</v>
      </c>
      <c r="D41" t="str">
        <f>Besoins!F18</f>
        <v>kg</v>
      </c>
    </row>
    <row r="42">
      <c r="A42"/>
      <c r="B42" t="s">
        <v>165</v>
      </c>
      <c r="C42" s="11">
        <f>'Besoins'!$B$2*0.0012</f>
        <v>0.0012</v>
      </c>
      <c r="D42" t="s">
        <v>34</v>
      </c>
    </row>
    <row r="43">
      <c r="A43"/>
      <c r="B43"/>
      <c r="C43"/>
      <c r="D43"/>
    </row>
    <row r="44">
      <c r="A44" t="s" s="16">
        <v>168</v>
      </c>
      <c r="B44"/>
      <c r="C44"/>
      <c r="D44"/>
    </row>
    <row r="45">
      <c r="A45" t="s" s="17">
        <v>151</v>
      </c>
      <c r="B45" t="str" s="14">
        <f>Procedure!D8</f>
        <v>Laver et désinfecter une calotte et un fouet comme l'indique la procédure. Dans la calotte, monter la crème fleurette. Ajouter délicatement la crème fouettée à la mayonnaise à l'aide du fouet.</v>
      </c>
      <c r="C45"/>
      <c r="D45"/>
    </row>
    <row r="46">
      <c r="A46"/>
      <c r="B46" t="s">
        <v>161</v>
      </c>
      <c r="C46" s="11">
        <f>'Besoins'!$B$2*1</f>
        <v>1</v>
      </c>
      <c r="D46" t="s">
        <v>24</v>
      </c>
    </row>
    <row r="47">
      <c r="A47"/>
      <c r="B47" t="str">
        <f>Besoins!B14</f>
        <v>Crème fraîche liquide 15% MG allégée</v>
      </c>
      <c r="C47" s="11">
        <f>Besoins!E14</f>
        <v>0.005</v>
      </c>
      <c r="D47" t="str">
        <f>Besoins!F14</f>
        <v>lt</v>
      </c>
    </row>
    <row r="48">
      <c r="A48"/>
      <c r="B48"/>
      <c r="C48"/>
      <c r="D48"/>
    </row>
    <row r="49">
      <c r="A49" t="s" s="16">
        <v>169</v>
      </c>
      <c r="B49"/>
      <c r="C49"/>
      <c r="D49"/>
    </row>
    <row r="50">
      <c r="A50" t="s" s="17">
        <v>151</v>
      </c>
      <c r="B50" t="str" s="14">
        <f>Procedure!D9</f>
        <v>Hacher finement tous les aromates. Incorporer les aromates hachés à la mayonnaise de base. Rectifier la couleur avec quelques gouttes de colorant (facultatif).</v>
      </c>
      <c r="C50"/>
      <c r="D50"/>
    </row>
    <row r="51">
      <c r="A51"/>
      <c r="B51" t="s">
        <v>161</v>
      </c>
      <c r="C51" s="11">
        <f>'Besoins'!$B$2*1</f>
        <v>1</v>
      </c>
      <c r="D51" t="s">
        <v>24</v>
      </c>
    </row>
    <row r="52">
      <c r="A52"/>
      <c r="B52" t="s">
        <v>165</v>
      </c>
      <c r="C52" s="11">
        <f>'Besoins'!$B$2*0.0025</f>
        <v>0.0025</v>
      </c>
      <c r="D52" t="s">
        <v>34</v>
      </c>
    </row>
    <row r="53">
      <c r="A53"/>
      <c r="B53" t="str" s="18">
        <f>"ℹ "&amp;Procedure!E9</f>
        <v>ℹ</v>
      </c>
      <c r="C53"/>
      <c r="D53"/>
    </row>
    <row r="54">
      <c r="A54"/>
      <c r="B54"/>
      <c r="C54"/>
      <c r="D54"/>
    </row>
    <row r="55">
      <c r="A55" t="s" s="16">
        <v>170</v>
      </c>
      <c r="B55"/>
      <c r="C55"/>
      <c r="D55"/>
    </row>
    <row r="56">
      <c r="A56" t="s" s="17">
        <v>151</v>
      </c>
      <c r="B56" t="str" s="14">
        <f>"[ÉPLUCHER] "&amp;Procedure!D10</f>
        <v>[ÉPLUCHER] Éplucher, équeuter, trier et laver soigneusement les feuilles vertes (épinards, cresson, blettes, persil, cerfeuil, estragon).</v>
      </c>
      <c r="C56"/>
      <c r="D56"/>
    </row>
    <row r="57">
      <c r="A57"/>
      <c r="B57" t="str">
        <f>Besoins!B17</f>
        <v>épinards branches portions</v>
      </c>
      <c r="C57" s="11">
        <f>Besoins!E17</f>
        <v>0.00007</v>
      </c>
      <c r="D57" t="str">
        <f>Besoins!F17</f>
        <v>kg</v>
      </c>
    </row>
    <row r="58">
      <c r="A58"/>
      <c r="B58" t="str">
        <f>Besoins!B16</f>
        <v>CRESSON France botte</v>
      </c>
      <c r="C58" s="11">
        <f>Besoins!E16</f>
        <v>0.00003</v>
      </c>
      <c r="D58" t="str">
        <f>Besoins!F16</f>
        <v>kg</v>
      </c>
    </row>
    <row r="59">
      <c r="A59" t="s" s="17">
        <v>171</v>
      </c>
      <c r="B59" t="str" s="14">
        <f>"[MIXER] "&amp;Procedure!D11</f>
        <v>[MIXER] Les mixer très finement avec un peu d'eau afin de bien broyer les chloroplastes sphériques (granules à chlorophylle) pour en libérer la chlorophylle.</v>
      </c>
      <c r="C59"/>
      <c r="D59"/>
    </row>
    <row r="60">
      <c r="A60" t="s" s="17">
        <v>172</v>
      </c>
      <c r="B60" t="str" s="14">
        <f>Procedure!D12</f>
        <v>Extraire le jus vert ainsi obtenu en le pressant à l'aide d'une étamine.</v>
      </c>
      <c r="C60"/>
      <c r="D60"/>
    </row>
    <row r="61">
      <c r="A61" t="s" s="17">
        <v>173</v>
      </c>
      <c r="B61" t="str" s="14">
        <f>"[CHAUFFER] "&amp;Procedure!D13</f>
        <v>[CHAUFFER] Chauffer tout doucement le jus jusqu'à la température de 70°C — le liquide se clarifie de lui-même : un gel très vert apparaît à la surface et le reste du liquide devient transparent.</v>
      </c>
      <c r="C61"/>
      <c r="D61"/>
    </row>
    <row r="62">
      <c r="A62"/>
      <c r="B62" t="str" s="18">
        <f>"ℹ "&amp;Procedure!E13</f>
        <v>ℹ</v>
      </c>
      <c r="C62"/>
      <c r="D62"/>
    </row>
    <row r="63">
      <c r="A63" t="s" s="17">
        <v>174</v>
      </c>
      <c r="B63" t="str" s="14">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63"/>
      <c r="D63"/>
    </row>
    <row r="64">
      <c r="A64"/>
      <c r="B64" t="str" s="18">
        <f>"ℹ "&amp;Procedure!E14</f>
        <v>ℹ</v>
      </c>
      <c r="C64"/>
      <c r="D64"/>
    </row>
    <row r="65">
      <c r="A65"/>
      <c r="B65"/>
      <c r="C65"/>
      <c r="D65"/>
    </row>
    <row r="66">
      <c r="A66" t="s" s="19">
        <v>21</v>
      </c>
      <c r="B66"/>
      <c r="C66"/>
      <c r="D66"/>
    </row>
  </sheetData>
  <sheetProtection sheet="1"/>
  <mergeCells count="28">
    <mergeCell ref="A1:D1"/>
    <mergeCell ref="A2:D2"/>
    <mergeCell ref="A4:D4"/>
    <mergeCell ref="B5:D5"/>
    <mergeCell ref="A7:D7"/>
    <mergeCell ref="B8:D8"/>
    <mergeCell ref="A17:D17"/>
    <mergeCell ref="B18:D18"/>
    <mergeCell ref="A22:D22"/>
    <mergeCell ref="B23:D23"/>
    <mergeCell ref="A30:D30"/>
    <mergeCell ref="B31:D31"/>
    <mergeCell ref="A36:D36"/>
    <mergeCell ref="B37:D37"/>
    <mergeCell ref="A44:D44"/>
    <mergeCell ref="B45:D45"/>
    <mergeCell ref="A49:D49"/>
    <mergeCell ref="B50:D50"/>
    <mergeCell ref="B53:D53"/>
    <mergeCell ref="A55:D55"/>
    <mergeCell ref="B56:D56"/>
    <mergeCell ref="B59:D59"/>
    <mergeCell ref="B60:D60"/>
    <mergeCell ref="B61:D61"/>
    <mergeCell ref="B62:D62"/>
    <mergeCell ref="B63:D63"/>
    <mergeCell ref="B64:D64"/>
    <mergeCell ref="A66:D6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2026-09-15T12:38:34Z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2026-09-15T12:38:34Z</dcterms:modified>
  <cp:revision>1</cp:revision>
</cp:coreProperties>
</file>